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FY2024\Tax Levies and Rates\Tax Levy &amp; Rates Sheet\"/>
    </mc:Choice>
  </mc:AlternateContent>
  <bookViews>
    <workbookView xWindow="0" yWindow="0" windowWidth="3320" windowHeight="4080"/>
  </bookViews>
  <sheets>
    <sheet name="County, Cities, Schools, FDs" sheetId="1" r:id="rId1"/>
    <sheet name="Special Districts" sheetId="2" r:id="rId2"/>
    <sheet name="2023 Feb Abstract filtrd by TA" sheetId="4" state="hidden" r:id="rId3"/>
    <sheet name="22 Feb Abstract Filtered by TA" sheetId="3" state="hidden" r:id="rId4"/>
  </sheets>
  <definedNames>
    <definedName name="_xlnm._FilterDatabase" localSheetId="2" hidden="1">'2023 Feb Abstract filtrd by TA'!$A$5:$G$222</definedName>
    <definedName name="_xlnm._FilterDatabase" localSheetId="0" hidden="1">'County, Cities, Schools, FDs'!$A$6:$P$305</definedName>
    <definedName name="_xlnm._FilterDatabase" localSheetId="1" hidden="1">'Special Districts'!$A$6:$N$175</definedName>
    <definedName name="_xlnm.Print_Titles" localSheetId="0">'County, Cities, Schools, FDs'!$4:$7</definedName>
    <definedName name="_xlnm.Print_Titles" localSheetId="1">'Special Districts'!$4:$7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77" i="2" l="1"/>
  <c r="I83" i="1" l="1"/>
  <c r="H83" i="1"/>
  <c r="G83" i="1"/>
  <c r="F83" i="1"/>
  <c r="I75" i="1"/>
  <c r="H75" i="1"/>
  <c r="G75" i="1"/>
  <c r="H64" i="2" l="1"/>
  <c r="I25" i="2" l="1"/>
  <c r="H24" i="2"/>
  <c r="H23" i="2"/>
  <c r="I21" i="2"/>
  <c r="H20" i="2"/>
  <c r="H19" i="2"/>
  <c r="H25" i="2" l="1"/>
  <c r="H21" i="2"/>
  <c r="F71" i="1"/>
  <c r="F70" i="1" l="1"/>
  <c r="F75" i="1" s="1"/>
  <c r="H139" i="2" l="1"/>
  <c r="H138" i="2"/>
  <c r="I126" i="2"/>
  <c r="I125" i="2"/>
  <c r="I124" i="2"/>
  <c r="I123" i="2"/>
  <c r="H122" i="2"/>
  <c r="I120" i="2"/>
  <c r="H119" i="2"/>
  <c r="H118" i="2"/>
  <c r="I116" i="2"/>
  <c r="H115" i="2"/>
  <c r="H114" i="2"/>
  <c r="I112" i="2"/>
  <c r="H111" i="2"/>
  <c r="H110" i="2"/>
  <c r="I108" i="2"/>
  <c r="H107" i="2"/>
  <c r="H106" i="2"/>
  <c r="I101" i="2"/>
  <c r="H100" i="2"/>
  <c r="H99" i="2"/>
  <c r="I98" i="2"/>
  <c r="I97" i="2"/>
  <c r="H96" i="2"/>
  <c r="H93" i="2"/>
  <c r="H90" i="2"/>
  <c r="H89" i="2"/>
  <c r="H86" i="2"/>
  <c r="H85" i="2"/>
  <c r="H84" i="2"/>
  <c r="I83" i="2"/>
  <c r="H82" i="2"/>
  <c r="H81" i="2"/>
  <c r="H80" i="2"/>
  <c r="H79" i="2"/>
  <c r="H78" i="2"/>
  <c r="H77" i="2"/>
  <c r="H74" i="2"/>
  <c r="H73" i="2"/>
  <c r="H72" i="2"/>
  <c r="H71" i="2"/>
  <c r="H68" i="2"/>
  <c r="H67" i="2"/>
  <c r="H66" i="2"/>
  <c r="I65" i="2"/>
  <c r="H65" i="2"/>
  <c r="H63" i="2"/>
  <c r="H62" i="2"/>
  <c r="H304" i="1"/>
  <c r="H303" i="1"/>
  <c r="I302" i="1"/>
  <c r="I305" i="1" s="1"/>
  <c r="I300" i="1"/>
  <c r="H299" i="1"/>
  <c r="H298" i="1"/>
  <c r="H297" i="1"/>
  <c r="I295" i="1"/>
  <c r="H294" i="1"/>
  <c r="H293" i="1"/>
  <c r="H292" i="1"/>
  <c r="I290" i="1"/>
  <c r="H289" i="1"/>
  <c r="H288" i="1"/>
  <c r="H287" i="1"/>
  <c r="I285" i="1"/>
  <c r="H284" i="1"/>
  <c r="H283" i="1"/>
  <c r="H282" i="1"/>
  <c r="I280" i="1"/>
  <c r="H279" i="1"/>
  <c r="H278" i="1"/>
  <c r="H277" i="1"/>
  <c r="I275" i="1"/>
  <c r="H274" i="1"/>
  <c r="H273" i="1"/>
  <c r="H272" i="1"/>
  <c r="I270" i="1"/>
  <c r="H269" i="1"/>
  <c r="H268" i="1"/>
  <c r="H267" i="1"/>
  <c r="I265" i="1"/>
  <c r="H264" i="1"/>
  <c r="H263" i="1"/>
  <c r="H262" i="1"/>
  <c r="I260" i="1"/>
  <c r="H259" i="1"/>
  <c r="H258" i="1"/>
  <c r="H257" i="1"/>
  <c r="I255" i="1"/>
  <c r="H254" i="1"/>
  <c r="H253" i="1"/>
  <c r="H252" i="1"/>
  <c r="I249" i="1"/>
  <c r="I250" i="1" s="1"/>
  <c r="H248" i="1"/>
  <c r="H247" i="1"/>
  <c r="I245" i="1"/>
  <c r="H244" i="1"/>
  <c r="H243" i="1"/>
  <c r="H242" i="1"/>
  <c r="I240" i="1"/>
  <c r="H239" i="1"/>
  <c r="H238" i="1"/>
  <c r="H237" i="1"/>
  <c r="I235" i="1"/>
  <c r="H234" i="1"/>
  <c r="H233" i="1"/>
  <c r="H232" i="1"/>
  <c r="H112" i="2" l="1"/>
  <c r="H120" i="2"/>
  <c r="H255" i="1"/>
  <c r="H108" i="2"/>
  <c r="H265" i="1"/>
  <c r="H240" i="1"/>
  <c r="H260" i="1"/>
  <c r="H270" i="1"/>
  <c r="H280" i="1"/>
  <c r="H290" i="1"/>
  <c r="H300" i="1"/>
  <c r="H116" i="2"/>
  <c r="H250" i="1"/>
  <c r="H275" i="1"/>
  <c r="H285" i="1"/>
  <c r="H295" i="1"/>
  <c r="H235" i="1"/>
  <c r="H245" i="1"/>
  <c r="H305" i="1"/>
  <c r="I33" i="1" l="1"/>
  <c r="H176" i="2" l="1"/>
  <c r="I167" i="2"/>
  <c r="I166" i="2"/>
  <c r="I158" i="2"/>
  <c r="F56" i="1"/>
  <c r="G35" i="1"/>
  <c r="H57" i="1" l="1"/>
  <c r="H36" i="1"/>
  <c r="H17" i="1"/>
  <c r="H63" i="1"/>
  <c r="I60" i="1"/>
  <c r="G59" i="1"/>
  <c r="H54" i="1"/>
  <c r="F53" i="1"/>
  <c r="H51" i="1"/>
  <c r="H48" i="1"/>
  <c r="F47" i="1"/>
  <c r="H45" i="1"/>
  <c r="F44" i="1"/>
  <c r="H42" i="1"/>
  <c r="F41" i="1"/>
  <c r="H39" i="1"/>
  <c r="G38" i="1"/>
  <c r="I30" i="1"/>
  <c r="G29" i="1"/>
  <c r="I25" i="1"/>
  <c r="F24" i="1"/>
  <c r="F21" i="1"/>
  <c r="H16" i="1"/>
  <c r="F9" i="1"/>
  <c r="F12" i="1" l="1"/>
  <c r="I171" i="2"/>
  <c r="I170" i="2"/>
  <c r="H169" i="2"/>
  <c r="I165" i="2"/>
  <c r="I164" i="2"/>
  <c r="I163" i="2"/>
  <c r="I162" i="2"/>
  <c r="I161" i="2"/>
  <c r="I160" i="2"/>
  <c r="I159" i="2"/>
  <c r="I157" i="2"/>
  <c r="I156" i="2"/>
  <c r="I155" i="2"/>
  <c r="I154" i="2"/>
  <c r="I152" i="2"/>
  <c r="I151" i="2"/>
  <c r="I150" i="2"/>
  <c r="I149" i="2"/>
  <c r="I148" i="2"/>
  <c r="I147" i="2"/>
  <c r="I146" i="2"/>
  <c r="I145" i="2"/>
  <c r="I144" i="2"/>
  <c r="I143" i="2"/>
  <c r="H59" i="2"/>
  <c r="H58" i="2"/>
  <c r="H55" i="2"/>
  <c r="H54" i="2"/>
  <c r="H50" i="2"/>
  <c r="H49" i="2"/>
  <c r="H46" i="2"/>
  <c r="H45" i="2"/>
  <c r="I47" i="2"/>
  <c r="I51" i="2"/>
  <c r="I56" i="2"/>
  <c r="I60" i="2"/>
  <c r="H51" i="2" l="1"/>
  <c r="H47" i="2"/>
  <c r="H56" i="2"/>
  <c r="H60" i="2"/>
  <c r="H175" i="2"/>
  <c r="H174" i="2"/>
  <c r="H173" i="2"/>
  <c r="H172" i="2"/>
  <c r="I153" i="2"/>
  <c r="H41" i="2"/>
  <c r="H40" i="2"/>
  <c r="H37" i="2"/>
  <c r="H36" i="2"/>
  <c r="H33" i="2"/>
  <c r="H32" i="2"/>
  <c r="H29" i="2"/>
  <c r="H28" i="2"/>
  <c r="H16" i="2"/>
  <c r="H15" i="2"/>
  <c r="H12" i="2"/>
  <c r="H11" i="2"/>
  <c r="I42" i="2" l="1"/>
  <c r="H42" i="2"/>
  <c r="I38" i="2"/>
  <c r="H38" i="2"/>
  <c r="I34" i="2"/>
  <c r="H34" i="2"/>
  <c r="I30" i="2"/>
  <c r="H30" i="2"/>
  <c r="I17" i="2"/>
  <c r="H17" i="2"/>
  <c r="I13" i="2"/>
  <c r="H13" i="2"/>
  <c r="I19" i="1"/>
  <c r="H19" i="1"/>
  <c r="G19" i="1"/>
  <c r="F19" i="1"/>
</calcChain>
</file>

<file path=xl/sharedStrings.xml><?xml version="1.0" encoding="utf-8"?>
<sst xmlns="http://schemas.openxmlformats.org/spreadsheetml/2006/main" count="2137" uniqueCount="900">
  <si>
    <t>PRIMARY</t>
  </si>
  <si>
    <t>RATE</t>
  </si>
  <si>
    <t>SECONDARY</t>
  </si>
  <si>
    <t>LEVY</t>
  </si>
  <si>
    <t>State Equalization</t>
  </si>
  <si>
    <t>Primary Levy</t>
  </si>
  <si>
    <t>Flood Control</t>
  </si>
  <si>
    <t>Library District</t>
  </si>
  <si>
    <t>NET ASSESSED</t>
  </si>
  <si>
    <t>VALUES</t>
  </si>
  <si>
    <t>Fire District Assistance</t>
  </si>
  <si>
    <t>Bond Debt Service</t>
  </si>
  <si>
    <t>Secondary Levy</t>
  </si>
  <si>
    <t>JURISDICTION / PURPOSE</t>
  </si>
  <si>
    <t>Operating Levy</t>
  </si>
  <si>
    <t>Override</t>
  </si>
  <si>
    <t>NAV / ACREAGE</t>
  </si>
  <si>
    <t>OR  PARCELS *</t>
  </si>
  <si>
    <t>PINAL COUNTY</t>
  </si>
  <si>
    <t>City of Casa Grande</t>
  </si>
  <si>
    <t>Town of Florence</t>
  </si>
  <si>
    <t>City of Apache Junction</t>
  </si>
  <si>
    <t>PINAL COUNTY - SPECIAL DISTRICTS</t>
  </si>
  <si>
    <t>Oracle Elementary No. 2</t>
  </si>
  <si>
    <t>Casa Grande Elementary No. 4</t>
  </si>
  <si>
    <t>Red Rock Elementary No. 5</t>
  </si>
  <si>
    <t>Eloy Elementary No. 11</t>
  </si>
  <si>
    <t>Sacaton Elementary No. 18</t>
  </si>
  <si>
    <t>Toltec Elementary No. 22</t>
  </si>
  <si>
    <t>Stanfield Elementary No. 24</t>
  </si>
  <si>
    <t>Casa Grande Union High No. 82</t>
  </si>
  <si>
    <t>Santa Cruz Valley Union High No. 40</t>
  </si>
  <si>
    <t>UNIFIED SCHOOL DISTRICTS:</t>
  </si>
  <si>
    <t>Florence Unified District No. 1</t>
  </si>
  <si>
    <t>Ray Unified District No. 3</t>
  </si>
  <si>
    <t>San Manuel-Mammoth Unified No. 8</t>
  </si>
  <si>
    <t>Superior Unified No. 15</t>
  </si>
  <si>
    <t>Maricopa Unified No. 20</t>
  </si>
  <si>
    <t>Coolidge Unified No. 21</t>
  </si>
  <si>
    <t>Apache Junction Unified No. 43</t>
  </si>
  <si>
    <t>J. O. Combs Unified No. 44</t>
  </si>
  <si>
    <t>East Valley Institution of Tech.</t>
  </si>
  <si>
    <t>Central AZ Valley Institute of Tech.</t>
  </si>
  <si>
    <t>Cobre Valley Institute of Tech.</t>
  </si>
  <si>
    <t>Pima Joint Technical Education Institute</t>
  </si>
  <si>
    <t>Eloy Fire District</t>
  </si>
  <si>
    <t>Superstition Fire &amp; Medical District</t>
  </si>
  <si>
    <t>Mammoth Fire District</t>
  </si>
  <si>
    <t>Arizona City Fire District</t>
  </si>
  <si>
    <t>Oracle Fire District</t>
  </si>
  <si>
    <t>Dudleyville Fire District</t>
  </si>
  <si>
    <t>Stanfield Fire District</t>
  </si>
  <si>
    <t>Maricopa Volunteer Fire District</t>
  </si>
  <si>
    <t>Golder Ranch Fire District</t>
  </si>
  <si>
    <t>Queen Valley Fire District</t>
  </si>
  <si>
    <t>Avra Valley Fire District</t>
  </si>
  <si>
    <t>San Manuel Fire District</t>
  </si>
  <si>
    <t>Thunderbird Fire District</t>
  </si>
  <si>
    <t>Pinal Rural Rescue &amp; Medical District</t>
  </si>
  <si>
    <t>Queen Creek Island Fire District</t>
  </si>
  <si>
    <t>ELECTRICAL DISTRICTS</t>
  </si>
  <si>
    <t>Electrical District No. 2</t>
  </si>
  <si>
    <t>Operations</t>
  </si>
  <si>
    <t>Electrical District No. 4</t>
  </si>
  <si>
    <t>MUNICIPAL STREET LIGHT IMPROVEMENT DISTRICTS</t>
  </si>
  <si>
    <t>Superstition</t>
  </si>
  <si>
    <t>Apache Villa No. 2</t>
  </si>
  <si>
    <t>Desert Vista No. 6</t>
  </si>
  <si>
    <t>COUNTY STREET LIGHT IMPROVEMENT DISTRICTS</t>
  </si>
  <si>
    <t>Cottonwood Gardens</t>
  </si>
  <si>
    <t>Apache Villa 3 (Lots 75-138)</t>
  </si>
  <si>
    <t>Apache Villa III &amp; IV &amp; Clearview</t>
  </si>
  <si>
    <t>Ironwood Manor Unit 1</t>
  </si>
  <si>
    <t>Apache Villa 5</t>
  </si>
  <si>
    <t>Enchanted Acres Unit 1</t>
  </si>
  <si>
    <t>Enchanted Acres Unit 2</t>
  </si>
  <si>
    <t>Renaissance Point Unit 1</t>
  </si>
  <si>
    <t>Ironwood Cove I</t>
  </si>
  <si>
    <t>Arroyo Verde</t>
  </si>
  <si>
    <t>Apache Villa 4 (Lots 16-74)</t>
  </si>
  <si>
    <t>Superstition Meadows</t>
  </si>
  <si>
    <t>Renaissance Point Unit 2</t>
  </si>
  <si>
    <t>Sunrise Canyon</t>
  </si>
  <si>
    <t>Cimmarron</t>
  </si>
  <si>
    <t>Cortez Ranch</t>
  </si>
  <si>
    <t>Arizona Grande</t>
  </si>
  <si>
    <t>Ironwood Estates</t>
  </si>
  <si>
    <t>Ironwood Cove II</t>
  </si>
  <si>
    <t>Renaissance Park</t>
  </si>
  <si>
    <t>Anthem @ Merrill Ranch SLID 2</t>
  </si>
  <si>
    <t>Anthem @ Merrill Ranch SLID 1</t>
  </si>
  <si>
    <t>Anthem @ Merrill Ranch SLID 3</t>
  </si>
  <si>
    <t>Anthem @ Merrill Ranch SLID 4</t>
  </si>
  <si>
    <t>Anthem @ Merrill Ranch SLID 5</t>
  </si>
  <si>
    <t>WATER CONSERVATION DISTRICTS</t>
  </si>
  <si>
    <t>FLOOD CONTROL DISTRICTS</t>
  </si>
  <si>
    <t>Midway Flood *</t>
  </si>
  <si>
    <t>Florence Flood *</t>
  </si>
  <si>
    <t>Magma Flood *</t>
  </si>
  <si>
    <t>Maricopa Flood *</t>
  </si>
  <si>
    <t>Stanfield Flood *</t>
  </si>
  <si>
    <t>IRRIGATION DISTRICTS</t>
  </si>
  <si>
    <t>San Carlos Irrigation</t>
  </si>
  <si>
    <t>Maricopa - Stanfield Irrigation</t>
  </si>
  <si>
    <t>Central Arizona Irrigation</t>
  </si>
  <si>
    <t>New Magma Irrigation</t>
  </si>
  <si>
    <t>Queen Creek Irrigation</t>
  </si>
  <si>
    <t>Silver Bell Irrigation</t>
  </si>
  <si>
    <t>Hohokam Irrigation</t>
  </si>
  <si>
    <t>IRRIGATION WATER DELIVERY DISTRICTS</t>
  </si>
  <si>
    <t>Thunderbird Irr. Del No. 1</t>
  </si>
  <si>
    <t>Thunderbird Irr. Del No. 2</t>
  </si>
  <si>
    <t>Thunderbird Irr. Del No. 3</t>
  </si>
  <si>
    <t>Water UCF District</t>
  </si>
  <si>
    <t>Mission Royale CFD</t>
  </si>
  <si>
    <t>Villago CFD</t>
  </si>
  <si>
    <t>Anthem @ Merrill Ranch #1</t>
  </si>
  <si>
    <t>Anthem @ Merrill Ranch #2</t>
  </si>
  <si>
    <t>Town of Coolidge</t>
  </si>
  <si>
    <t>Sandia CFD</t>
  </si>
  <si>
    <t>Martin Valley CFD</t>
  </si>
  <si>
    <t>Post Ranch CFD</t>
  </si>
  <si>
    <t>SANITARY DISTRICTS</t>
  </si>
  <si>
    <t>Oracle Sanitary District</t>
  </si>
  <si>
    <t>Arizona City Sanitary District</t>
  </si>
  <si>
    <t>Desert Vista Sanitary District</t>
  </si>
  <si>
    <t>Queen Valley Sanitary District</t>
  </si>
  <si>
    <t>SPECIAL ASSESSMENTS</t>
  </si>
  <si>
    <t>Maricopa DWID</t>
  </si>
  <si>
    <t>n/a</t>
  </si>
  <si>
    <t>Merrill Ranch CFD District #1</t>
  </si>
  <si>
    <t>Merrill Ranch CFD District #2</t>
  </si>
  <si>
    <t>Desert Springs Domestic Water District</t>
  </si>
  <si>
    <t>Pinal AMA Grd</t>
  </si>
  <si>
    <t>Phoenix AMA Grd</t>
  </si>
  <si>
    <t>Tucson AMA Grd</t>
  </si>
  <si>
    <t>COUNTY IMPROVEMENT DISTRICTS</t>
  </si>
  <si>
    <t>Papago Butte Domestic Water</t>
  </si>
  <si>
    <t>Thunderbird Farms Domestic Water</t>
  </si>
  <si>
    <t>Maricopa Consolidated Domestic Water</t>
  </si>
  <si>
    <t>Queen Valley Domestic Water</t>
  </si>
  <si>
    <t>Seven Ranches Domestic Water</t>
  </si>
  <si>
    <t>Villa Grande Domestic Water</t>
  </si>
  <si>
    <t>Antelope Peak DWID</t>
  </si>
  <si>
    <t>Valle Escondido DWID</t>
  </si>
  <si>
    <t>Maricopa Mountain DWID</t>
  </si>
  <si>
    <t>Picacho DWID</t>
  </si>
  <si>
    <t>T/A #</t>
  </si>
  <si>
    <t>02010</t>
  </si>
  <si>
    <t>05999</t>
  </si>
  <si>
    <t>Mobile Home Relocation</t>
  </si>
  <si>
    <t>00982</t>
  </si>
  <si>
    <t>02000</t>
  </si>
  <si>
    <t>14900</t>
  </si>
  <si>
    <t>15625</t>
  </si>
  <si>
    <t>04151</t>
  </si>
  <si>
    <t>54151</t>
  </si>
  <si>
    <t>04152</t>
  </si>
  <si>
    <t>54152</t>
  </si>
  <si>
    <t>04153</t>
  </si>
  <si>
    <t>54153</t>
  </si>
  <si>
    <t>04154</t>
  </si>
  <si>
    <t>54154</t>
  </si>
  <si>
    <t>04155</t>
  </si>
  <si>
    <t>54155</t>
  </si>
  <si>
    <t>04156</t>
  </si>
  <si>
    <t>54156</t>
  </si>
  <si>
    <t>04158</t>
  </si>
  <si>
    <t>54158</t>
  </si>
  <si>
    <t>04159</t>
  </si>
  <si>
    <t>54159</t>
  </si>
  <si>
    <t>04161</t>
  </si>
  <si>
    <t>54161</t>
  </si>
  <si>
    <t>04162</t>
  </si>
  <si>
    <t>54162</t>
  </si>
  <si>
    <t>04164</t>
  </si>
  <si>
    <t>54164</t>
  </si>
  <si>
    <t>04165</t>
  </si>
  <si>
    <t>54165</t>
  </si>
  <si>
    <t>05002</t>
  </si>
  <si>
    <t>55002</t>
  </si>
  <si>
    <t>75002</t>
  </si>
  <si>
    <t>05004</t>
  </si>
  <si>
    <t>75004</t>
  </si>
  <si>
    <t>55004</t>
  </si>
  <si>
    <t>05005</t>
  </si>
  <si>
    <t>55005</t>
  </si>
  <si>
    <t>75005</t>
  </si>
  <si>
    <t>05011</t>
  </si>
  <si>
    <t>55011</t>
  </si>
  <si>
    <t>75011</t>
  </si>
  <si>
    <t>05018</t>
  </si>
  <si>
    <t>55018</t>
  </si>
  <si>
    <t>75018</t>
  </si>
  <si>
    <t>05022</t>
  </si>
  <si>
    <t>55022</t>
  </si>
  <si>
    <t>75022</t>
  </si>
  <si>
    <t>05024</t>
  </si>
  <si>
    <t>55024</t>
  </si>
  <si>
    <t>75024</t>
  </si>
  <si>
    <t>05033</t>
  </si>
  <si>
    <t>55033</t>
  </si>
  <si>
    <t>75033</t>
  </si>
  <si>
    <t>06102</t>
  </si>
  <si>
    <t>56102</t>
  </si>
  <si>
    <t>76102</t>
  </si>
  <si>
    <t>06109</t>
  </si>
  <si>
    <t>56109</t>
  </si>
  <si>
    <t>76109</t>
  </si>
  <si>
    <t>07001</t>
  </si>
  <si>
    <t>57001</t>
  </si>
  <si>
    <t>77001</t>
  </si>
  <si>
    <t>07003</t>
  </si>
  <si>
    <t>57003</t>
  </si>
  <si>
    <t>77003</t>
  </si>
  <si>
    <t>07008</t>
  </si>
  <si>
    <t>57008</t>
  </si>
  <si>
    <t>77008</t>
  </si>
  <si>
    <t>07015</t>
  </si>
  <si>
    <t>57015</t>
  </si>
  <si>
    <t>77015</t>
  </si>
  <si>
    <t>07020</t>
  </si>
  <si>
    <t>77020</t>
  </si>
  <si>
    <t>57020</t>
  </si>
  <si>
    <t>87020</t>
  </si>
  <si>
    <t>Desegregation</t>
  </si>
  <si>
    <t>07021</t>
  </si>
  <si>
    <t>57021</t>
  </si>
  <si>
    <t>77021</t>
  </si>
  <si>
    <t>07043</t>
  </si>
  <si>
    <t>57043</t>
  </si>
  <si>
    <t>77043</t>
  </si>
  <si>
    <t>07044</t>
  </si>
  <si>
    <t>57044</t>
  </si>
  <si>
    <t>77044</t>
  </si>
  <si>
    <t>30001</t>
  </si>
  <si>
    <t>30002</t>
  </si>
  <si>
    <t>30003</t>
  </si>
  <si>
    <t>30004</t>
  </si>
  <si>
    <t>08150</t>
  </si>
  <si>
    <t>58150</t>
  </si>
  <si>
    <t>11641</t>
  </si>
  <si>
    <t>11642</t>
  </si>
  <si>
    <t>11643</t>
  </si>
  <si>
    <t>11644</t>
  </si>
  <si>
    <t>11645</t>
  </si>
  <si>
    <t>11646</t>
  </si>
  <si>
    <t>11647</t>
  </si>
  <si>
    <t>11648</t>
  </si>
  <si>
    <t>11649</t>
  </si>
  <si>
    <t>11650</t>
  </si>
  <si>
    <t>11651</t>
  </si>
  <si>
    <t>11653</t>
  </si>
  <si>
    <t>11654</t>
  </si>
  <si>
    <t>11655</t>
  </si>
  <si>
    <t>11656</t>
  </si>
  <si>
    <t>11900</t>
  </si>
  <si>
    <t>12662</t>
  </si>
  <si>
    <t>12663</t>
  </si>
  <si>
    <t>12664</t>
  </si>
  <si>
    <t>12666</t>
  </si>
  <si>
    <t>13675</t>
  </si>
  <si>
    <t>13684</t>
  </si>
  <si>
    <t>13688</t>
  </si>
  <si>
    <t>13689</t>
  </si>
  <si>
    <t>13690</t>
  </si>
  <si>
    <t>13691</t>
  </si>
  <si>
    <t>13692</t>
  </si>
  <si>
    <t>13693</t>
  </si>
  <si>
    <t>13697</t>
  </si>
  <si>
    <t>13698</t>
  </si>
  <si>
    <t>13703</t>
  </si>
  <si>
    <t>13704</t>
  </si>
  <si>
    <t>13705</t>
  </si>
  <si>
    <t>13706</t>
  </si>
  <si>
    <t>13707</t>
  </si>
  <si>
    <t>13708</t>
  </si>
  <si>
    <t>13711</t>
  </si>
  <si>
    <t>13712</t>
  </si>
  <si>
    <t>13713</t>
  </si>
  <si>
    <t>13714</t>
  </si>
  <si>
    <t>13715</t>
  </si>
  <si>
    <t>13716</t>
  </si>
  <si>
    <t>13717</t>
  </si>
  <si>
    <t>13718</t>
  </si>
  <si>
    <t>13719</t>
  </si>
  <si>
    <t>13720</t>
  </si>
  <si>
    <t>13721</t>
  </si>
  <si>
    <t>13722</t>
  </si>
  <si>
    <t>14613</t>
  </si>
  <si>
    <t>15626</t>
  </si>
  <si>
    <t>15627</t>
  </si>
  <si>
    <t>15628</t>
  </si>
  <si>
    <t>15629</t>
  </si>
  <si>
    <t>15630</t>
  </si>
  <si>
    <t>15632</t>
  </si>
  <si>
    <t>16601</t>
  </si>
  <si>
    <t>16602</t>
  </si>
  <si>
    <t>16603</t>
  </si>
  <si>
    <t>16604</t>
  </si>
  <si>
    <t>16605</t>
  </si>
  <si>
    <t>16606</t>
  </si>
  <si>
    <t>16608</t>
  </si>
  <si>
    <t>17609</t>
  </si>
  <si>
    <t>17610</t>
  </si>
  <si>
    <t>17611</t>
  </si>
  <si>
    <t>17612</t>
  </si>
  <si>
    <t>18001</t>
  </si>
  <si>
    <t>18002</t>
  </si>
  <si>
    <t>18003</t>
  </si>
  <si>
    <t>18004</t>
  </si>
  <si>
    <t>18005</t>
  </si>
  <si>
    <t>18006</t>
  </si>
  <si>
    <t>18007</t>
  </si>
  <si>
    <t>18008</t>
  </si>
  <si>
    <t>18009</t>
  </si>
  <si>
    <t>18010</t>
  </si>
  <si>
    <t>21676</t>
  </si>
  <si>
    <t>21681</t>
  </si>
  <si>
    <t>21686</t>
  </si>
  <si>
    <t>21687</t>
  </si>
  <si>
    <t>22716</t>
  </si>
  <si>
    <t>22717</t>
  </si>
  <si>
    <t>22718</t>
  </si>
  <si>
    <t>24001</t>
  </si>
  <si>
    <t>24002</t>
  </si>
  <si>
    <t>24003</t>
  </si>
  <si>
    <t>28683</t>
  </si>
  <si>
    <t>28691</t>
  </si>
  <si>
    <t>28694</t>
  </si>
  <si>
    <t>28713</t>
  </si>
  <si>
    <t>28697</t>
  </si>
  <si>
    <t>28698</t>
  </si>
  <si>
    <t>28703</t>
  </si>
  <si>
    <t>28705</t>
  </si>
  <si>
    <t>28709</t>
  </si>
  <si>
    <t>28710</t>
  </si>
  <si>
    <t>28711</t>
  </si>
  <si>
    <t>ADOPTED PROPERTY TAX LEVIES AND RATES PER $100 OF VALUATION PER A.R.S. § 42-17151</t>
  </si>
  <si>
    <t>COMMUNITY FACILITY DISTRICTS</t>
  </si>
  <si>
    <t>Superstition View MH Subd</t>
  </si>
  <si>
    <t>Apache Villa I</t>
  </si>
  <si>
    <t>13709</t>
  </si>
  <si>
    <t>Central Arizona Water Cons.</t>
  </si>
  <si>
    <t>per acre</t>
  </si>
  <si>
    <t>per lot</t>
  </si>
  <si>
    <t>PINAL COUNTY - COUNTYWIDE</t>
  </si>
  <si>
    <t>STATE</t>
  </si>
  <si>
    <t>UNION HIGH SCHOOL DISTRICTS</t>
  </si>
  <si>
    <t>SCHOOL DISTRICTS</t>
  </si>
  <si>
    <t>CITIES AND TOWNS</t>
  </si>
  <si>
    <t>FIRE DISTRICTS</t>
  </si>
  <si>
    <t>Superstition Mountains CFD #1</t>
  </si>
  <si>
    <t>Copper Mountain Ranch CFD</t>
  </si>
  <si>
    <t>Villa Grande Improvement District</t>
  </si>
  <si>
    <t>DOMESTIC WATER IMPROVEMENT DISTRICTS</t>
  </si>
  <si>
    <t>PINAL COMMUNITY COLLEGE</t>
  </si>
  <si>
    <t>M&amp;O Override</t>
  </si>
  <si>
    <t>Capital Override</t>
  </si>
  <si>
    <t>Casa Grande, City of</t>
  </si>
  <si>
    <t>Coolidge, City of</t>
  </si>
  <si>
    <t>Eloy, City of</t>
  </si>
  <si>
    <t>Florence, Town of</t>
  </si>
  <si>
    <t>Kearny, Town of</t>
  </si>
  <si>
    <t>Mammoth, Town of</t>
  </si>
  <si>
    <t>Apache Junction, City of</t>
  </si>
  <si>
    <t>Queen Creek, Town of</t>
  </si>
  <si>
    <t>Winkelman, Town of</t>
  </si>
  <si>
    <t>Maricopa, City of</t>
  </si>
  <si>
    <t>Class B Bond Debt Service</t>
  </si>
  <si>
    <t>JOINT TECHNOLOGICAL EDUCATION DISTRICTS</t>
  </si>
  <si>
    <t>Central Arizona Water Cons. - Storage</t>
  </si>
  <si>
    <t>Electrical District No. 3 - General</t>
  </si>
  <si>
    <t>Electrical District No. 3 - Administrative</t>
  </si>
  <si>
    <t>Electrical District No. 6 - Administrative</t>
  </si>
  <si>
    <t>County Education District</t>
  </si>
  <si>
    <t>* Per A.R.S. § 48-2704, adjusted by 15% as statutorily required</t>
  </si>
  <si>
    <t>ABSTRACT BY TAX AUTHORITY AND LEGAL CLASS FOR THE COUNTY OF PINAL</t>
  </si>
  <si>
    <t>AS OF: 2/8/2022 9:17:27 AM</t>
  </si>
  <si>
    <t>LPV</t>
  </si>
  <si>
    <t>LIMITED PROPERTY VALUE (PRIMARY)</t>
  </si>
  <si>
    <t>- VALUES FOR ALL PROPERTIES COMBINED</t>
  </si>
  <si>
    <t>TAX YEAR:</t>
  </si>
  <si>
    <t>2022</t>
  </si>
  <si>
    <t xml:space="preserve">Tax </t>
  </si>
  <si>
    <t xml:space="preserve">Parcel </t>
  </si>
  <si>
    <t xml:space="preserve">Total Limited </t>
  </si>
  <si>
    <t xml:space="preserve">Total Assessed </t>
  </si>
  <si>
    <t xml:space="preserve">Exempt </t>
  </si>
  <si>
    <t xml:space="preserve">Net Assessed </t>
  </si>
  <si>
    <t>Authority</t>
  </si>
  <si>
    <t>Nomenclature</t>
  </si>
  <si>
    <t>Count</t>
  </si>
  <si>
    <t>Property Value</t>
  </si>
  <si>
    <t>Value</t>
  </si>
  <si>
    <t>Amount</t>
  </si>
  <si>
    <t>00300</t>
  </si>
  <si>
    <t xml:space="preserve">MARY C O'BRIEN SD + RSRV FUND      </t>
  </si>
  <si>
    <t>269321</t>
  </si>
  <si>
    <t xml:space="preserve">PINAL COUNTY                       </t>
  </si>
  <si>
    <t xml:space="preserve">STATE SCHOOL TAX EQUALIZATION      </t>
  </si>
  <si>
    <t xml:space="preserve">CITY OF CASA GRANDE                </t>
  </si>
  <si>
    <t>30404</t>
  </si>
  <si>
    <t xml:space="preserve">CITY OF COOLIDGE                   </t>
  </si>
  <si>
    <t>10869</t>
  </si>
  <si>
    <t xml:space="preserve">CITY OF ELOY                       </t>
  </si>
  <si>
    <t>18534</t>
  </si>
  <si>
    <t xml:space="preserve">TOWN OF FLORENCE                   </t>
  </si>
  <si>
    <t>12082</t>
  </si>
  <si>
    <t xml:space="preserve">TOWN OF KEARNY                    </t>
  </si>
  <si>
    <t>1126</t>
  </si>
  <si>
    <t xml:space="preserve">TOWN OF MAMMOTH                    </t>
  </si>
  <si>
    <t>1020</t>
  </si>
  <si>
    <t xml:space="preserve">TOWN OF SUPERIOR                   </t>
  </si>
  <si>
    <t>2245</t>
  </si>
  <si>
    <t xml:space="preserve">CITY OF APACHE JUNCTION            </t>
  </si>
  <si>
    <t>24970</t>
  </si>
  <si>
    <t xml:space="preserve">TOWN OF QUEEN CREEK                </t>
  </si>
  <si>
    <t>5821</t>
  </si>
  <si>
    <t xml:space="preserve">TOWN OF WINKELMAN                  </t>
  </si>
  <si>
    <t>4</t>
  </si>
  <si>
    <t xml:space="preserve">CITY OF MARICOPA                   </t>
  </si>
  <si>
    <t>28921</t>
  </si>
  <si>
    <t xml:space="preserve">TOWN OF MARANA                     </t>
  </si>
  <si>
    <t>5</t>
  </si>
  <si>
    <t xml:space="preserve">ORACLE SD #2                       </t>
  </si>
  <si>
    <t>11695</t>
  </si>
  <si>
    <t xml:space="preserve">CASA GRANDE SD #4                  </t>
  </si>
  <si>
    <t>48981</t>
  </si>
  <si>
    <t xml:space="preserve">RED ROCK SD #5                     </t>
  </si>
  <si>
    <t>3402</t>
  </si>
  <si>
    <t xml:space="preserve">ELOY SD #11                        </t>
  </si>
  <si>
    <t>5339</t>
  </si>
  <si>
    <t xml:space="preserve">SACATON SD #18                     </t>
  </si>
  <si>
    <t>121</t>
  </si>
  <si>
    <t xml:space="preserve">TOLTEC ELEMENTARY SD #22           </t>
  </si>
  <si>
    <t>23812</t>
  </si>
  <si>
    <t xml:space="preserve">STANFIELD SD #24                   </t>
  </si>
  <si>
    <t>6236</t>
  </si>
  <si>
    <t xml:space="preserve">PICACHO SD #33                     </t>
  </si>
  <si>
    <t>1656</t>
  </si>
  <si>
    <t xml:space="preserve">UNORGANIZED SCHOOL DISTRICT        </t>
  </si>
  <si>
    <t>23</t>
  </si>
  <si>
    <t xml:space="preserve">CASA GRANDE UHS #82                </t>
  </si>
  <si>
    <t>79150</t>
  </si>
  <si>
    <t xml:space="preserve">SANTA CRUZ VALLEY UHS              </t>
  </si>
  <si>
    <t>10397</t>
  </si>
  <si>
    <t xml:space="preserve">FLORENCE SD #1                     </t>
  </si>
  <si>
    <t>51016</t>
  </si>
  <si>
    <t xml:space="preserve">RAY SD #3                          </t>
  </si>
  <si>
    <t>3064</t>
  </si>
  <si>
    <t xml:space="preserve">SAN MANUEL-MAMMOTH SD #8           </t>
  </si>
  <si>
    <t>3358</t>
  </si>
  <si>
    <t xml:space="preserve">SUPERIOR SD #15                    </t>
  </si>
  <si>
    <t>3128</t>
  </si>
  <si>
    <t xml:space="preserve">MARICOPA SD #20                    </t>
  </si>
  <si>
    <t>31975</t>
  </si>
  <si>
    <t xml:space="preserve">COOLIDGE SD #21                    </t>
  </si>
  <si>
    <t>14417</t>
  </si>
  <si>
    <t xml:space="preserve">APACHE JUNCTION SD #43             </t>
  </si>
  <si>
    <t>42779</t>
  </si>
  <si>
    <t xml:space="preserve">COMBS SD #44                       </t>
  </si>
  <si>
    <t>18319</t>
  </si>
  <si>
    <t xml:space="preserve">COMMUNITY COLLEGE                  </t>
  </si>
  <si>
    <t>09001</t>
  </si>
  <si>
    <t xml:space="preserve">CASA GRANDE REDEVELOPMENT DIST     </t>
  </si>
  <si>
    <t>24</t>
  </si>
  <si>
    <t>09002</t>
  </si>
  <si>
    <t xml:space="preserve">APACHE JUNCTION REDEVELOPMENT DIST </t>
  </si>
  <si>
    <t>369</t>
  </si>
  <si>
    <t>09003</t>
  </si>
  <si>
    <t>CENTRAL CITY REDEVELOPMENT DISTRICT</t>
  </si>
  <si>
    <t>417</t>
  </si>
  <si>
    <t xml:space="preserve">ELOY FD                            </t>
  </si>
  <si>
    <t>18488</t>
  </si>
  <si>
    <t>SUPERSTITION FIRE &amp; MEDICAL DISTRICT</t>
  </si>
  <si>
    <t>41768</t>
  </si>
  <si>
    <t xml:space="preserve">MAMMOTH FD                         </t>
  </si>
  <si>
    <t>1080</t>
  </si>
  <si>
    <t xml:space="preserve">ARIZONA CITY FD                    </t>
  </si>
  <si>
    <t>9811</t>
  </si>
  <si>
    <t xml:space="preserve">ORACLE FD                          </t>
  </si>
  <si>
    <t>2941</t>
  </si>
  <si>
    <t xml:space="preserve">DUDLEYVILLE FD                     </t>
  </si>
  <si>
    <t>810</t>
  </si>
  <si>
    <t xml:space="preserve">STANFIELD FD                       </t>
  </si>
  <si>
    <t>396</t>
  </si>
  <si>
    <t xml:space="preserve">MARICOPA VOLUNTEER FD              </t>
  </si>
  <si>
    <t>28866</t>
  </si>
  <si>
    <t xml:space="preserve">GOLDER RANCH FD                    </t>
  </si>
  <si>
    <t>8644</t>
  </si>
  <si>
    <t xml:space="preserve">QUEEN VALLEY FD                    </t>
  </si>
  <si>
    <t>1125</t>
  </si>
  <si>
    <t xml:space="preserve">AVRA VALLEY FD                     </t>
  </si>
  <si>
    <t>2764</t>
  </si>
  <si>
    <t xml:space="preserve">SAN MANUEL FD                      </t>
  </si>
  <si>
    <t>1650</t>
  </si>
  <si>
    <t xml:space="preserve">THUNDERBIRD FIRE DISTRICT          </t>
  </si>
  <si>
    <t>140</t>
  </si>
  <si>
    <t>PINAL RURAL FIRE RESCUE &amp; MEDICAL DIST</t>
  </si>
  <si>
    <t>701</t>
  </si>
  <si>
    <t>QUEEN CREEK COUNTY ISLAND FD</t>
  </si>
  <si>
    <t>1195</t>
  </si>
  <si>
    <t xml:space="preserve">COUNTY FIRE CONTRIBUTIONS          </t>
  </si>
  <si>
    <t xml:space="preserve">ELECTRICAL DISTRICT #2             </t>
  </si>
  <si>
    <t>38385</t>
  </si>
  <si>
    <t xml:space="preserve">ELECTRICAL DISTRICT #3             </t>
  </si>
  <si>
    <t>35771</t>
  </si>
  <si>
    <t xml:space="preserve">ELECTRICAL DISTRICT #4             </t>
  </si>
  <si>
    <t>20169</t>
  </si>
  <si>
    <t>12665</t>
  </si>
  <si>
    <t xml:space="preserve">ELECTRICAL DISTRICT #5             </t>
  </si>
  <si>
    <t>412</t>
  </si>
  <si>
    <t xml:space="preserve">ELECTRICAL DISTRICT #6             </t>
  </si>
  <si>
    <t>45452</t>
  </si>
  <si>
    <t xml:space="preserve">SUPERSTITION SLID                  </t>
  </si>
  <si>
    <t>82</t>
  </si>
  <si>
    <t xml:space="preserve">APACHE VILLA TWO SLID              </t>
  </si>
  <si>
    <t>83</t>
  </si>
  <si>
    <t>DESERT VISTA 6 SLID</t>
  </si>
  <si>
    <t>210</t>
  </si>
  <si>
    <t xml:space="preserve">COTTONWOOD GARDENS SLID            </t>
  </si>
  <si>
    <t xml:space="preserve">APACHE VILLA 3 (LOTS 75-138) SLID       </t>
  </si>
  <si>
    <t>68</t>
  </si>
  <si>
    <t>APACHE VILLA III &amp; IV &amp; CLEARVIEW SLID</t>
  </si>
  <si>
    <t>73</t>
  </si>
  <si>
    <t xml:space="preserve">IRONWOOD MANOR UNIT 1 SLID      </t>
  </si>
  <si>
    <t>26</t>
  </si>
  <si>
    <t xml:space="preserve">APACHE VILLA 5 SLID               </t>
  </si>
  <si>
    <t>62</t>
  </si>
  <si>
    <t>ENCHANTED ACRES UNIT 1 SLID</t>
  </si>
  <si>
    <t>50</t>
  </si>
  <si>
    <t>ENCHANTED ACRES UNIT 2 SLID</t>
  </si>
  <si>
    <t>92</t>
  </si>
  <si>
    <t xml:space="preserve">RENAISSANCE POINT SLID             </t>
  </si>
  <si>
    <t xml:space="preserve">IRONWOOD COVE SLID                 </t>
  </si>
  <si>
    <t xml:space="preserve">ARROYO VERDE SLID                  </t>
  </si>
  <si>
    <t>225</t>
  </si>
  <si>
    <t>APACHE VILLA 4 (LOTS 16-74)</t>
  </si>
  <si>
    <t>63</t>
  </si>
  <si>
    <t xml:space="preserve">SUPERSTITION VIEW MH SUBD          </t>
  </si>
  <si>
    <t>33</t>
  </si>
  <si>
    <t>APACHE VILLA 1</t>
  </si>
  <si>
    <t>152</t>
  </si>
  <si>
    <t xml:space="preserve">SUPERSTITION MEADOWS               </t>
  </si>
  <si>
    <t>25</t>
  </si>
  <si>
    <t>13710</t>
  </si>
  <si>
    <t xml:space="preserve">RENAISSANCE POINT UNIT 2 SLID      </t>
  </si>
  <si>
    <t>226</t>
  </si>
  <si>
    <t xml:space="preserve">SUNRISE CANYON SLID                </t>
  </si>
  <si>
    <t>565</t>
  </si>
  <si>
    <t xml:space="preserve">CIMMARRON SLID                     </t>
  </si>
  <si>
    <t>273</t>
  </si>
  <si>
    <t xml:space="preserve">CORTEZ RANCH SLID                  </t>
  </si>
  <si>
    <t>183</t>
  </si>
  <si>
    <t xml:space="preserve">ARIZONA GRANDE SLID                </t>
  </si>
  <si>
    <t>100</t>
  </si>
  <si>
    <t xml:space="preserve">IRONWOOD ESTATES SLID              </t>
  </si>
  <si>
    <t>217</t>
  </si>
  <si>
    <t xml:space="preserve">IRONWOOD COVE II SLID              </t>
  </si>
  <si>
    <t>37</t>
  </si>
  <si>
    <t xml:space="preserve">RENAISSANCE PARK SLID              </t>
  </si>
  <si>
    <t>141</t>
  </si>
  <si>
    <t xml:space="preserve">ANTHEM AT MERRILL RANCH SLID #2    </t>
  </si>
  <si>
    <t>1319</t>
  </si>
  <si>
    <t xml:space="preserve">ANTHEM AT MERRILL RANCH SLID #1    </t>
  </si>
  <si>
    <t>1127</t>
  </si>
  <si>
    <t xml:space="preserve">ANTHEM AT MERRILL RANCH SLID #3    </t>
  </si>
  <si>
    <t>2158</t>
  </si>
  <si>
    <t>ANTHEM AT MERRILL RANCH SLID #4</t>
  </si>
  <si>
    <t>380</t>
  </si>
  <si>
    <t>ANTHEM AT MERRILL RANCH SLID #5</t>
  </si>
  <si>
    <t>13723</t>
  </si>
  <si>
    <t xml:space="preserve">TOWN OF FLORENCE ST LIGHT IMP DIST MESQUITE TRAIL </t>
  </si>
  <si>
    <t>662</t>
  </si>
  <si>
    <t>13724</t>
  </si>
  <si>
    <t>SUNRISE ESTATES PHASE 2 SLID #7</t>
  </si>
  <si>
    <t>90</t>
  </si>
  <si>
    <t xml:space="preserve">CENTRAL ARIZONA WATER CONS DIS     </t>
  </si>
  <si>
    <t xml:space="preserve">PINAL COUNTY LIBRARY DISTRICT      </t>
  </si>
  <si>
    <t xml:space="preserve">PINAL COUNTY FCD                   </t>
  </si>
  <si>
    <t xml:space="preserve">MIDWAY FCD                         </t>
  </si>
  <si>
    <t>9520</t>
  </si>
  <si>
    <t xml:space="preserve">FLORENCE FCD                       </t>
  </si>
  <si>
    <t>1861</t>
  </si>
  <si>
    <t xml:space="preserve">GREEN RESERVOIR FCD                </t>
  </si>
  <si>
    <t>376</t>
  </si>
  <si>
    <t xml:space="preserve">MAGMA FCD                          </t>
  </si>
  <si>
    <t>10385</t>
  </si>
  <si>
    <t xml:space="preserve">MARICOPA FCD                       </t>
  </si>
  <si>
    <t>29012</t>
  </si>
  <si>
    <t xml:space="preserve">STANFIELD FCD                      </t>
  </si>
  <si>
    <t>1098</t>
  </si>
  <si>
    <t xml:space="preserve">SAN CARLOS IRRIGATION DISTRICT     </t>
  </si>
  <si>
    <t>14359</t>
  </si>
  <si>
    <t xml:space="preserve">MARICOPA-STANFIELD IRRIG DIST      </t>
  </si>
  <si>
    <t>38900</t>
  </si>
  <si>
    <t>CENTRAL ARIZONA IRRIGATION DIST</t>
  </si>
  <si>
    <t>16837</t>
  </si>
  <si>
    <t xml:space="preserve">NEW MAGMA IRRIGATION DISTRICT      </t>
  </si>
  <si>
    <t>36944</t>
  </si>
  <si>
    <t xml:space="preserve">QUEEN CREEK IRRIGATION DIST        </t>
  </si>
  <si>
    <t>6897</t>
  </si>
  <si>
    <t xml:space="preserve">SILVER BELL IRRIGATION DIST        </t>
  </si>
  <si>
    <t>969</t>
  </si>
  <si>
    <t>HOHOKAM IRRIGATION DISTRICT</t>
  </si>
  <si>
    <t>3469</t>
  </si>
  <si>
    <t xml:space="preserve">THUNDERBIRD IWDD #1                </t>
  </si>
  <si>
    <t>125</t>
  </si>
  <si>
    <t xml:space="preserve">THUNDERBIRD IWDD #2                </t>
  </si>
  <si>
    <t>249</t>
  </si>
  <si>
    <t xml:space="preserve">THUNDERBIRD IWDD #3                </t>
  </si>
  <si>
    <t>172</t>
  </si>
  <si>
    <t xml:space="preserve">PAPAGO BUTTE IWDD #4               </t>
  </si>
  <si>
    <t>219</t>
  </si>
  <si>
    <t xml:space="preserve">APACHE JCT WATER UTILITY CFD       </t>
  </si>
  <si>
    <t>COPPER MOUNTAIN RANCH CFD</t>
  </si>
  <si>
    <t>41</t>
  </si>
  <si>
    <t xml:space="preserve">MISSION ROYALE CFD                 </t>
  </si>
  <si>
    <t>2354</t>
  </si>
  <si>
    <t xml:space="preserve">VILLAGO CFD                        </t>
  </si>
  <si>
    <t>1106</t>
  </si>
  <si>
    <t xml:space="preserve">MERRILL RANCH CFD #1               </t>
  </si>
  <si>
    <t>2553</t>
  </si>
  <si>
    <t xml:space="preserve">MERRILL RANCH CFD #2               </t>
  </si>
  <si>
    <t>1930</t>
  </si>
  <si>
    <t xml:space="preserve">SANDIA COMMUNITY FD                </t>
  </si>
  <si>
    <t>579</t>
  </si>
  <si>
    <t xml:space="preserve">MARTIN VALLEY CFD                  </t>
  </si>
  <si>
    <t>366</t>
  </si>
  <si>
    <t xml:space="preserve">CASA GRANDE POST RANCH CFD         </t>
  </si>
  <si>
    <t>6</t>
  </si>
  <si>
    <t xml:space="preserve">ORACLE SANITARY DISTRICT           </t>
  </si>
  <si>
    <t>815</t>
  </si>
  <si>
    <t xml:space="preserve">ARIZONA CITY SANITARY DISTRICT     </t>
  </si>
  <si>
    <t>9777</t>
  </si>
  <si>
    <t xml:space="preserve">DESERT VISTA #6 SANITARY DIST      </t>
  </si>
  <si>
    <t xml:space="preserve">QUEEN VALLEY SANITARY DISTRICT     </t>
  </si>
  <si>
    <t>502</t>
  </si>
  <si>
    <t xml:space="preserve">MARICOPA DW LOT ASSESSMENT         </t>
  </si>
  <si>
    <t>520</t>
  </si>
  <si>
    <t>22719</t>
  </si>
  <si>
    <t>DESERT VISTA SANITARY DISTRICT (PER LOT)</t>
  </si>
  <si>
    <t xml:space="preserve">PINAL AMA GRD                      </t>
  </si>
  <si>
    <t>146475</t>
  </si>
  <si>
    <t xml:space="preserve">PHOENIX AMA GRD                    </t>
  </si>
  <si>
    <t>98529</t>
  </si>
  <si>
    <t xml:space="preserve">TUCSON AMA GRD                     </t>
  </si>
  <si>
    <t>13129</t>
  </si>
  <si>
    <t xml:space="preserve">VILLA GRANDE CID                   </t>
  </si>
  <si>
    <t>260</t>
  </si>
  <si>
    <t xml:space="preserve">PAPAGO BUTTE DOMESTIC WATER ID     </t>
  </si>
  <si>
    <t xml:space="preserve">THUNDERBIRD FARMS CID              </t>
  </si>
  <si>
    <t>881</t>
  </si>
  <si>
    <t xml:space="preserve">QUEEN VALLEY DWID                  </t>
  </si>
  <si>
    <t>1019</t>
  </si>
  <si>
    <t xml:space="preserve">SEVEN RANCHES DWID                 </t>
  </si>
  <si>
    <t>119</t>
  </si>
  <si>
    <t xml:space="preserve">VILLA GRANDE DOM WATER IMPR DIST   </t>
  </si>
  <si>
    <t>252</t>
  </si>
  <si>
    <t xml:space="preserve">ANTELOPE PEAK DOMESTIC DWID        </t>
  </si>
  <si>
    <t>158</t>
  </si>
  <si>
    <t xml:space="preserve">VALLE ESCONDIDO DWID               </t>
  </si>
  <si>
    <t>3</t>
  </si>
  <si>
    <t xml:space="preserve">MARICOPA MOUNTAIN DWID             </t>
  </si>
  <si>
    <t>240</t>
  </si>
  <si>
    <t xml:space="preserve">PICACHO DOMESTIC WATER IMPR DIST </t>
  </si>
  <si>
    <t>381</t>
  </si>
  <si>
    <t>28712</t>
  </si>
  <si>
    <t>DESERT SPRINGS DWID</t>
  </si>
  <si>
    <t>MARICOPA CONSOLIDATED DWID</t>
  </si>
  <si>
    <t>890</t>
  </si>
  <si>
    <t xml:space="preserve">EAST VALLEY INSTITUTE OF TECH #1   </t>
  </si>
  <si>
    <t>61098</t>
  </si>
  <si>
    <t xml:space="preserve">CENTRAL AZ INSTITUTE OF TECHNOLOGY </t>
  </si>
  <si>
    <t>186955</t>
  </si>
  <si>
    <t xml:space="preserve">COBRE VALLEY INSTITUTE OF TECH     </t>
  </si>
  <si>
    <t>6192</t>
  </si>
  <si>
    <t>PIMA JOINT TECHNICAL EDUCATION DIST</t>
  </si>
  <si>
    <t>50300</t>
  </si>
  <si>
    <t xml:space="preserve">SEC MARY C O'BRIEN ACCOM SD        </t>
  </si>
  <si>
    <t>52000</t>
  </si>
  <si>
    <t>52010</t>
  </si>
  <si>
    <t xml:space="preserve">CITY OF ELOY                  </t>
  </si>
  <si>
    <t xml:space="preserve">TOWN OF KEARNY                </t>
  </si>
  <si>
    <t xml:space="preserve">CITY OF APACHE JUNCTION           </t>
  </si>
  <si>
    <t xml:space="preserve">SD #2 BUDGET OVERRIDES             </t>
  </si>
  <si>
    <t xml:space="preserve">SD #4 BUDGET OVERRIDES             </t>
  </si>
  <si>
    <t xml:space="preserve">SD #5 BUDGET OVERRIDES             </t>
  </si>
  <si>
    <t xml:space="preserve">SD #11 BUDGET OVERRIDES            </t>
  </si>
  <si>
    <t xml:space="preserve">SD #18 BUDGET OVERRIDES            </t>
  </si>
  <si>
    <t xml:space="preserve">SEC TOLTEC ELEMENTARY SD #22       </t>
  </si>
  <si>
    <t xml:space="preserve">SD #24 BUDGET OVERRIDES            </t>
  </si>
  <si>
    <t xml:space="preserve">SD #33 BUDGET OVERRIDES            </t>
  </si>
  <si>
    <t xml:space="preserve">UHS #82 BUDGET OVERRIDES           </t>
  </si>
  <si>
    <t xml:space="preserve">UHS BUDGET OVERRIDES               </t>
  </si>
  <si>
    <t xml:space="preserve">SD #1 BUDGET OVERRIDES             </t>
  </si>
  <si>
    <t xml:space="preserve">SD #3 BUDGET OVERRIDES             </t>
  </si>
  <si>
    <t xml:space="preserve">SD #8 BUDGET OVERRIDES             </t>
  </si>
  <si>
    <t xml:space="preserve">SD #15 BUDGET OVERRIDES            </t>
  </si>
  <si>
    <t xml:space="preserve">SD #20 BUDGET OVERRIDES            </t>
  </si>
  <si>
    <t xml:space="preserve">SD #21 BUDGET OVERRIDES            </t>
  </si>
  <si>
    <t xml:space="preserve">SD #43 BUDGET OVERRIDES            </t>
  </si>
  <si>
    <t xml:space="preserve">SD #44 BUDGET OVERRIDES            </t>
  </si>
  <si>
    <t>65002</t>
  </si>
  <si>
    <t xml:space="preserve">SD #2 CLASS A BONDS                </t>
  </si>
  <si>
    <t>65004</t>
  </si>
  <si>
    <t xml:space="preserve">SD #4 CLASS A BONDS                </t>
  </si>
  <si>
    <t>65005</t>
  </si>
  <si>
    <t xml:space="preserve">SD #5 CLASS A BONDS                </t>
  </si>
  <si>
    <t>65011</t>
  </si>
  <si>
    <t xml:space="preserve">SD #11 CLASS A BONDS               </t>
  </si>
  <si>
    <t>65018</t>
  </si>
  <si>
    <t xml:space="preserve">SD #18 CLASS A BONDS               </t>
  </si>
  <si>
    <t>65022</t>
  </si>
  <si>
    <t xml:space="preserve">SD #22 CLASS A BONDS               </t>
  </si>
  <si>
    <t>65024</t>
  </si>
  <si>
    <t xml:space="preserve">SD #24 CLASS A BONDS               </t>
  </si>
  <si>
    <t>65033</t>
  </si>
  <si>
    <t xml:space="preserve">SD #33 CLASS A BONDS               </t>
  </si>
  <si>
    <t>66102</t>
  </si>
  <si>
    <t xml:space="preserve">UHS CLASS A BONDS                  </t>
  </si>
  <si>
    <t>66109</t>
  </si>
  <si>
    <t>67001</t>
  </si>
  <si>
    <t xml:space="preserve">SD #1 CLASS A BONDS                </t>
  </si>
  <si>
    <t>67003</t>
  </si>
  <si>
    <t xml:space="preserve">SD #3 CLASS A BONDS                </t>
  </si>
  <si>
    <t>67008</t>
  </si>
  <si>
    <t xml:space="preserve">SD #8 CLASS A BONDS                </t>
  </si>
  <si>
    <t>67015</t>
  </si>
  <si>
    <t xml:space="preserve">SD #15 CLASS A BONDS               </t>
  </si>
  <si>
    <t>67020</t>
  </si>
  <si>
    <t xml:space="preserve">SD #20 CLASS A BONDS               </t>
  </si>
  <si>
    <t>67021</t>
  </si>
  <si>
    <t xml:space="preserve">SD #21 CLASS A BONDS               </t>
  </si>
  <si>
    <t>67043</t>
  </si>
  <si>
    <t xml:space="preserve">SD #43 CLASS A BONDS               </t>
  </si>
  <si>
    <t>67044</t>
  </si>
  <si>
    <t xml:space="preserve">SD #44 CLASS A BONDS               </t>
  </si>
  <si>
    <t xml:space="preserve">SD #2 CLASS B BONDS                </t>
  </si>
  <si>
    <t xml:space="preserve">SD #4 CLASS B BONDS                </t>
  </si>
  <si>
    <t>48970</t>
  </si>
  <si>
    <t xml:space="preserve">SD #5 CLASS B BONDS                </t>
  </si>
  <si>
    <t xml:space="preserve">SD #11 CLASS B BONDS               </t>
  </si>
  <si>
    <t xml:space="preserve">SD #18 CLASS B BONDS               </t>
  </si>
  <si>
    <t xml:space="preserve">SD #22 CLASS B BONDS               </t>
  </si>
  <si>
    <t xml:space="preserve">SD #24 CLASS B BONDS               </t>
  </si>
  <si>
    <t xml:space="preserve">SD #33 CLASS B BONDS               </t>
  </si>
  <si>
    <t xml:space="preserve">UHS CLASS B BONDS                  </t>
  </si>
  <si>
    <t xml:space="preserve">SD #1 CLASS B BONDS                </t>
  </si>
  <si>
    <t xml:space="preserve">SD #3 CLASS B BONDS                </t>
  </si>
  <si>
    <t xml:space="preserve">SD #8 CLASS B BONDS                </t>
  </si>
  <si>
    <t xml:space="preserve">SD #15 CLASS B BONDS               </t>
  </si>
  <si>
    <t xml:space="preserve">SD #20 CLASS B BONDS               </t>
  </si>
  <si>
    <t xml:space="preserve">SD #21 CLASS B BONDS               </t>
  </si>
  <si>
    <t xml:space="preserve">SD #43 CLASS B BONDS               </t>
  </si>
  <si>
    <t xml:space="preserve">SD #44 CLASS B BONDS               </t>
  </si>
  <si>
    <t>use LLW</t>
  </si>
  <si>
    <t>Maintenance &amp; Operations</t>
  </si>
  <si>
    <t>Unrestricted Capital Outlay</t>
  </si>
  <si>
    <t>Adjacent Ways</t>
  </si>
  <si>
    <t>Picacho Elementary No. 33</t>
  </si>
  <si>
    <t>Attest:</t>
  </si>
  <si>
    <t>Clerk of the Board</t>
  </si>
  <si>
    <t>Date</t>
  </si>
  <si>
    <t>Sunrise Estates Phase 2 SLID 7</t>
  </si>
  <si>
    <t>School Reserve Fund - M&amp;O</t>
  </si>
  <si>
    <t>School Reserve Fund - Unres Cap</t>
  </si>
  <si>
    <t>School Reserve Fund - Other Projects</t>
  </si>
  <si>
    <t>Papago Butte Irr. Del No. 4</t>
  </si>
  <si>
    <t>Greene Reservoir *</t>
  </si>
  <si>
    <t>AS OF: 2/6/2023 2:47:28 PM</t>
  </si>
  <si>
    <t>2023</t>
  </si>
  <si>
    <t>279432</t>
  </si>
  <si>
    <t>30769</t>
  </si>
  <si>
    <t>11077</t>
  </si>
  <si>
    <t>18855</t>
  </si>
  <si>
    <t>12244</t>
  </si>
  <si>
    <t>1130</t>
  </si>
  <si>
    <t>1022</t>
  </si>
  <si>
    <t>2240</t>
  </si>
  <si>
    <t>25440</t>
  </si>
  <si>
    <t>6299</t>
  </si>
  <si>
    <t>30963</t>
  </si>
  <si>
    <t>11890</t>
  </si>
  <si>
    <t>49503</t>
  </si>
  <si>
    <t>3688</t>
  </si>
  <si>
    <t>5392</t>
  </si>
  <si>
    <t>128</t>
  </si>
  <si>
    <t>24140</t>
  </si>
  <si>
    <t>6341</t>
  </si>
  <si>
    <t>1717</t>
  </si>
  <si>
    <t>80112</t>
  </si>
  <si>
    <t>10797</t>
  </si>
  <si>
    <t>54146</t>
  </si>
  <si>
    <t>3043</t>
  </si>
  <si>
    <t>3372</t>
  </si>
  <si>
    <t>3118</t>
  </si>
  <si>
    <t>34068</t>
  </si>
  <si>
    <t>14666</t>
  </si>
  <si>
    <t>43873</t>
  </si>
  <si>
    <t>20324</t>
  </si>
  <si>
    <t>27</t>
  </si>
  <si>
    <t>375</t>
  </si>
  <si>
    <t>423</t>
  </si>
  <si>
    <t>18789</t>
  </si>
  <si>
    <t>42862</t>
  </si>
  <si>
    <t>1079</t>
  </si>
  <si>
    <t>9856</t>
  </si>
  <si>
    <t>2977</t>
  </si>
  <si>
    <t>789</t>
  </si>
  <si>
    <t>397</t>
  </si>
  <si>
    <t>30897</t>
  </si>
  <si>
    <t>8798</t>
  </si>
  <si>
    <t>1116</t>
  </si>
  <si>
    <t>3045</t>
  </si>
  <si>
    <t>1658</t>
  </si>
  <si>
    <t>146</t>
  </si>
  <si>
    <t>704</t>
  </si>
  <si>
    <t>2043</t>
  </si>
  <si>
    <t>38880</t>
  </si>
  <si>
    <t>37804</t>
  </si>
  <si>
    <t>20503</t>
  </si>
  <si>
    <t>432</t>
  </si>
  <si>
    <t>49754</t>
  </si>
  <si>
    <t>213</t>
  </si>
  <si>
    <t>74</t>
  </si>
  <si>
    <t>49</t>
  </si>
  <si>
    <t>85</t>
  </si>
  <si>
    <t>153</t>
  </si>
  <si>
    <t>187</t>
  </si>
  <si>
    <t>218</t>
  </si>
  <si>
    <t>1321</t>
  </si>
  <si>
    <t>1613</t>
  </si>
  <si>
    <t>511</t>
  </si>
  <si>
    <t>91</t>
  </si>
  <si>
    <t>13725</t>
  </si>
  <si>
    <t>APACHE JUNCTION SLID #2021-02-COYOTE CROSSING</t>
  </si>
  <si>
    <t>15</t>
  </si>
  <si>
    <t>13726</t>
  </si>
  <si>
    <t>APACHE JUNCTION SLID #2021-01-GOLDVIEW</t>
  </si>
  <si>
    <t>193</t>
  </si>
  <si>
    <t>13727</t>
  </si>
  <si>
    <t>TOWN OF FLORENCE SLID#8 BISBEE RANCH</t>
  </si>
  <si>
    <t>334</t>
  </si>
  <si>
    <t>9573</t>
  </si>
  <si>
    <t>1888</t>
  </si>
  <si>
    <t>398</t>
  </si>
  <si>
    <t>10604</t>
  </si>
  <si>
    <t>31046</t>
  </si>
  <si>
    <t>1109</t>
  </si>
  <si>
    <t>14471</t>
  </si>
  <si>
    <t>40980</t>
  </si>
  <si>
    <t>16957</t>
  </si>
  <si>
    <t>40583</t>
  </si>
  <si>
    <t>7375</t>
  </si>
  <si>
    <t>971</t>
  </si>
  <si>
    <t>3701</t>
  </si>
  <si>
    <t>241</t>
  </si>
  <si>
    <t>171</t>
  </si>
  <si>
    <t>221</t>
  </si>
  <si>
    <t>7</t>
  </si>
  <si>
    <t>1110</t>
  </si>
  <si>
    <t>2683</t>
  </si>
  <si>
    <t>367</t>
  </si>
  <si>
    <t>819</t>
  </si>
  <si>
    <t>9821</t>
  </si>
  <si>
    <t>499</t>
  </si>
  <si>
    <t>535</t>
  </si>
  <si>
    <t>150225</t>
  </si>
  <si>
    <t>104397</t>
  </si>
  <si>
    <t>13586</t>
  </si>
  <si>
    <t>262</t>
  </si>
  <si>
    <t>875</t>
  </si>
  <si>
    <t>1011</t>
  </si>
  <si>
    <t>250</t>
  </si>
  <si>
    <t>378</t>
  </si>
  <si>
    <t>914</t>
  </si>
  <si>
    <t>64197</t>
  </si>
  <si>
    <t>193789</t>
  </si>
  <si>
    <t>6161</t>
  </si>
  <si>
    <t>11888</t>
  </si>
  <si>
    <t>49492</t>
  </si>
  <si>
    <t>Chairman</t>
  </si>
  <si>
    <t>Bisbee Ranch SLID 8</t>
  </si>
  <si>
    <t>Western Crossing SLID 9</t>
  </si>
  <si>
    <t>FISCAL YEAR 2024 (2023 TAX LEVY)</t>
  </si>
  <si>
    <t>FISCAL YEAR 2023 (2022 TAX LEVY)</t>
  </si>
  <si>
    <t>Superstition Vistas CFD #1</t>
  </si>
  <si>
    <t>Superstition Vistas CFD #2</t>
  </si>
  <si>
    <t>Minimum School Tax §15-992</t>
  </si>
  <si>
    <t>Local Aid for Common Schools</t>
  </si>
  <si>
    <t>Mesquite Trails SLID 6</t>
  </si>
  <si>
    <t>05802</t>
  </si>
  <si>
    <t>05902</t>
  </si>
  <si>
    <t>Coyote Crossing</t>
  </si>
  <si>
    <t>Goldview</t>
  </si>
  <si>
    <t>Pinal County Board of Supervisors</t>
  </si>
  <si>
    <t>Marana, Town of</t>
  </si>
  <si>
    <t>Superior, Town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</si>
</sst>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#,##0.0000"/>
    <numFmt numFmtId="165" formatCode="[$$-409]#,##0"/>
    <numFmt numFmtId="166" formatCode="0.0000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8.5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15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3" fontId="1" fillId="0" borderId="4" xfId="0" quotePrefix="1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3" fontId="1" fillId="0" borderId="5" xfId="0" quotePrefix="1" applyNumberFormat="1" applyFont="1" applyBorder="1" applyAlignment="1">
      <alignment horizontal="center"/>
    </xf>
    <xf numFmtId="3" fontId="1" fillId="0" borderId="3" xfId="0" quotePrefix="1" applyNumberFormat="1" applyFont="1" applyBorder="1" applyAlignment="1">
      <alignment horizontal="center"/>
    </xf>
    <xf numFmtId="164" fontId="1" fillId="0" borderId="3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1" fillId="0" borderId="0" xfId="0" quotePrefix="1" applyNumberFormat="1" applyFont="1" applyBorder="1" applyAlignment="1">
      <alignment horizontal="center"/>
    </xf>
    <xf numFmtId="164" fontId="1" fillId="0" borderId="0" xfId="0" quotePrefix="1" applyNumberFormat="1" applyFont="1" applyBorder="1" applyAlignment="1">
      <alignment horizontal="center"/>
    </xf>
    <xf numFmtId="164" fontId="2" fillId="0" borderId="0" xfId="0" applyNumberFormat="1" applyFont="1" applyBorder="1"/>
    <xf numFmtId="3" fontId="2" fillId="0" borderId="0" xfId="0" applyNumberFormat="1" applyFont="1" applyBorder="1"/>
    <xf numFmtId="0" fontId="1" fillId="0" borderId="0" xfId="0" applyFont="1" applyBorder="1"/>
    <xf numFmtId="0" fontId="2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/>
    <xf numFmtId="164" fontId="2" fillId="0" borderId="2" xfId="0" applyNumberFormat="1" applyFont="1" applyBorder="1"/>
    <xf numFmtId="0" fontId="1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3" fontId="2" fillId="0" borderId="0" xfId="0" applyNumberFormat="1" applyFont="1"/>
    <xf numFmtId="164" fontId="2" fillId="0" borderId="0" xfId="0" applyNumberFormat="1" applyFont="1"/>
    <xf numFmtId="0" fontId="1" fillId="0" borderId="0" xfId="0" quotePrefix="1" applyFont="1" applyAlignment="1">
      <alignment horizontal="left"/>
    </xf>
    <xf numFmtId="0" fontId="1" fillId="0" borderId="0" xfId="0" applyFont="1"/>
    <xf numFmtId="0" fontId="2" fillId="0" borderId="0" xfId="0" quotePrefix="1" applyFont="1" applyAlignment="1">
      <alignment horizontal="left"/>
    </xf>
    <xf numFmtId="0" fontId="1" fillId="0" borderId="0" xfId="0" quotePrefix="1" applyFont="1" applyFill="1" applyAlignment="1">
      <alignment horizontal="left"/>
    </xf>
    <xf numFmtId="0" fontId="1" fillId="0" borderId="0" xfId="0" applyFont="1" applyFill="1"/>
    <xf numFmtId="3" fontId="2" fillId="0" borderId="0" xfId="0" quotePrefix="1" applyNumberFormat="1" applyFont="1" applyAlignment="1">
      <alignment horizontal="right"/>
    </xf>
    <xf numFmtId="49" fontId="3" fillId="0" borderId="0" xfId="1" applyNumberFormat="1" applyBorder="1" applyAlignment="1">
      <alignment horizontal="left" vertical="top"/>
    </xf>
    <xf numFmtId="49" fontId="4" fillId="2" borderId="0" xfId="1" applyNumberFormat="1" applyFont="1" applyFill="1" applyBorder="1" applyAlignment="1">
      <alignment horizontal="left" vertical="top"/>
    </xf>
    <xf numFmtId="0" fontId="3" fillId="0" borderId="0" xfId="1"/>
    <xf numFmtId="0" fontId="4" fillId="2" borderId="0" xfId="1" applyFont="1" applyFill="1" applyBorder="1" applyAlignment="1">
      <alignment horizontal="right" vertical="top"/>
    </xf>
    <xf numFmtId="49" fontId="5" fillId="0" borderId="0" xfId="1" applyNumberFormat="1" applyFont="1" applyBorder="1" applyAlignment="1">
      <alignment vertical="center"/>
    </xf>
    <xf numFmtId="49" fontId="6" fillId="2" borderId="0" xfId="1" applyNumberFormat="1" applyFont="1" applyFill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top"/>
    </xf>
    <xf numFmtId="0" fontId="3" fillId="0" borderId="0" xfId="1" applyBorder="1" applyAlignment="1">
      <alignment horizontal="left" vertical="top"/>
    </xf>
    <xf numFmtId="49" fontId="3" fillId="2" borderId="0" xfId="1" applyNumberFormat="1" applyFill="1" applyBorder="1" applyAlignment="1">
      <alignment horizontal="left" vertical="top"/>
    </xf>
    <xf numFmtId="49" fontId="3" fillId="0" borderId="0" xfId="1" applyNumberFormat="1" applyBorder="1" applyAlignment="1">
      <alignment horizontal="left" vertical="center"/>
    </xf>
    <xf numFmtId="49" fontId="3" fillId="0" borderId="0" xfId="1" applyNumberFormat="1" applyBorder="1" applyAlignment="1">
      <alignment vertical="center"/>
    </xf>
    <xf numFmtId="49" fontId="5" fillId="2" borderId="0" xfId="1" applyNumberFormat="1" applyFont="1" applyFill="1" applyBorder="1" applyAlignment="1">
      <alignment horizontal="left" vertical="top"/>
    </xf>
    <xf numFmtId="49" fontId="5" fillId="2" borderId="0" xfId="1" applyNumberFormat="1" applyFont="1" applyFill="1" applyBorder="1" applyAlignment="1">
      <alignment vertical="top"/>
    </xf>
    <xf numFmtId="165" fontId="5" fillId="2" borderId="0" xfId="1" applyNumberFormat="1" applyFont="1" applyFill="1" applyBorder="1" applyAlignment="1">
      <alignment horizontal="left" vertical="top"/>
    </xf>
    <xf numFmtId="3" fontId="2" fillId="0" borderId="0" xfId="0" applyNumberFormat="1" applyFont="1" applyFill="1"/>
    <xf numFmtId="0" fontId="0" fillId="0" borderId="0" xfId="0" applyFill="1"/>
    <xf numFmtId="0" fontId="0" fillId="0" borderId="0" xfId="0" applyFill="1" applyBorder="1"/>
    <xf numFmtId="41" fontId="0" fillId="0" borderId="1" xfId="0" applyNumberFormat="1" applyFill="1" applyBorder="1"/>
    <xf numFmtId="0" fontId="0" fillId="0" borderId="1" xfId="0" applyFill="1" applyBorder="1"/>
    <xf numFmtId="41" fontId="0" fillId="0" borderId="0" xfId="0" applyNumberFormat="1" applyFill="1"/>
    <xf numFmtId="166" fontId="0" fillId="0" borderId="0" xfId="0" applyNumberFormat="1" applyFill="1"/>
    <xf numFmtId="41" fontId="0" fillId="0" borderId="0" xfId="0" applyNumberFormat="1" applyFill="1" applyBorder="1"/>
    <xf numFmtId="0" fontId="2" fillId="0" borderId="0" xfId="0" quotePrefix="1" applyFont="1" applyFill="1" applyAlignment="1">
      <alignment horizontal="left"/>
    </xf>
    <xf numFmtId="167" fontId="1" fillId="0" borderId="3" xfId="2" quotePrefix="1" applyNumberFormat="1" applyFont="1" applyBorder="1" applyAlignment="1">
      <alignment horizontal="center"/>
    </xf>
    <xf numFmtId="167" fontId="1" fillId="0" borderId="0" xfId="2" quotePrefix="1" applyNumberFormat="1" applyFont="1" applyBorder="1" applyAlignment="1">
      <alignment horizontal="center"/>
    </xf>
    <xf numFmtId="167" fontId="2" fillId="0" borderId="0" xfId="2" applyNumberFormat="1" applyFont="1" applyBorder="1"/>
    <xf numFmtId="167" fontId="2" fillId="0" borderId="2" xfId="2" applyNumberFormat="1" applyFont="1" applyFill="1" applyBorder="1"/>
    <xf numFmtId="167" fontId="2" fillId="0" borderId="0" xfId="2" applyNumberFormat="1" applyFont="1"/>
    <xf numFmtId="167" fontId="0" fillId="0" borderId="1" xfId="2" applyNumberFormat="1" applyFont="1" applyFill="1" applyBorder="1"/>
    <xf numFmtId="167" fontId="0" fillId="0" borderId="0" xfId="2" applyNumberFormat="1" applyFont="1" applyFill="1"/>
    <xf numFmtId="167" fontId="2" fillId="0" borderId="0" xfId="2" applyNumberFormat="1" applyFont="1" applyFill="1" applyBorder="1"/>
    <xf numFmtId="10" fontId="2" fillId="0" borderId="0" xfId="3" applyNumberFormat="1" applyFont="1" applyFill="1" applyBorder="1"/>
    <xf numFmtId="165" fontId="3" fillId="0" borderId="0" xfId="1" applyNumberFormat="1"/>
    <xf numFmtId="0" fontId="2" fillId="0" borderId="0" xfId="0" applyFont="1" applyFill="1"/>
    <xf numFmtId="0" fontId="8" fillId="0" borderId="0" xfId="0" applyFont="1"/>
    <xf numFmtId="0" fontId="2" fillId="0" borderId="0" xfId="0" quotePrefix="1" applyFont="1" applyFill="1" applyAlignment="1">
      <alignment horizontal="center"/>
    </xf>
    <xf numFmtId="0" fontId="4" fillId="0" borderId="0" xfId="1" applyFont="1"/>
    <xf numFmtId="0" fontId="9" fillId="2" borderId="0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vertical="center"/>
    </xf>
    <xf numFmtId="3" fontId="0" fillId="0" borderId="0" xfId="0" applyNumberFormat="1" applyFont="1"/>
    <xf numFmtId="0" fontId="10" fillId="0" borderId="0" xfId="0" applyFont="1" applyBorder="1"/>
    <xf numFmtId="0" fontId="8" fillId="0" borderId="0" xfId="0" applyFont="1" applyFill="1" applyBorder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7" fontId="2" fillId="0" borderId="0" xfId="2" applyNumberFormat="1" applyFont="1" applyFill="1"/>
    <xf numFmtId="164" fontId="2" fillId="0" borderId="0" xfId="0" applyNumberFormat="1" applyFont="1" applyFill="1"/>
    <xf numFmtId="167" fontId="2" fillId="0" borderId="2" xfId="2" applyNumberFormat="1" applyFont="1" applyBorder="1"/>
    <xf numFmtId="43" fontId="2" fillId="0" borderId="0" xfId="2" applyNumberFormat="1" applyFont="1" applyFill="1"/>
    <xf numFmtId="167" fontId="2" fillId="0" borderId="0" xfId="2" quotePrefix="1" applyNumberFormat="1" applyFont="1" applyFill="1" applyAlignment="1">
      <alignment horizontal="right"/>
    </xf>
    <xf numFmtId="167" fontId="2" fillId="0" borderId="0" xfId="2" quotePrefix="1" applyNumberFormat="1" applyFont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164" fontId="1" fillId="0" borderId="6" xfId="0" quotePrefix="1" applyNumberFormat="1" applyFont="1" applyBorder="1" applyAlignment="1">
      <alignment horizontal="center"/>
    </xf>
    <xf numFmtId="164" fontId="1" fillId="0" borderId="7" xfId="0" quotePrefix="1" applyNumberFormat="1" applyFont="1" applyBorder="1" applyAlignment="1">
      <alignment horizontal="center"/>
    </xf>
    <xf numFmtId="164" fontId="1" fillId="0" borderId="8" xfId="0" quotePrefix="1" applyNumberFormat="1" applyFont="1" applyBorder="1" applyAlignment="1">
      <alignment horizontal="center"/>
    </xf>
    <xf numFmtId="3" fontId="1" fillId="0" borderId="9" xfId="0" quotePrefix="1" applyNumberFormat="1" applyFont="1" applyBorder="1" applyAlignment="1">
      <alignment horizontal="center"/>
    </xf>
    <xf numFmtId="3" fontId="1" fillId="0" borderId="10" xfId="0" quotePrefix="1" applyNumberFormat="1" applyFont="1" applyBorder="1" applyAlignment="1">
      <alignment horizontal="center"/>
    </xf>
    <xf numFmtId="3" fontId="1" fillId="0" borderId="11" xfId="0" quotePrefix="1" applyNumberFormat="1" applyFont="1" applyBorder="1" applyAlignment="1">
      <alignment horizontal="center"/>
    </xf>
    <xf numFmtId="3" fontId="1" fillId="0" borderId="12" xfId="0" quotePrefix="1" applyNumberFormat="1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colors>
    <mruColors>
      <color rgb="FFF9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1"/>
  <sheetViews>
    <sheetView tabSelected="1" zoomScaleNormal="100" zoomScaleSheetLayoutView="100" workbookViewId="0">
      <pane ySplit="6" topLeftCell="A7" activePane="bottomLeft" state="frozen"/>
      <selection sqref="A1:P1"/>
      <selection pane="bottomLeft" sqref="A1:P1"/>
    </sheetView>
  </sheetViews>
  <sheetFormatPr defaultColWidth="9.1796875" defaultRowHeight="12.5" x14ac:dyDescent="0.25"/>
  <cols>
    <col min="1" max="1" width="6.7265625" style="16" customWidth="1"/>
    <col min="2" max="3" width="3.7265625" style="1" customWidth="1"/>
    <col min="4" max="4" width="31.1796875" style="1" customWidth="1"/>
    <col min="5" max="5" width="14.54296875" style="30" customWidth="1"/>
    <col min="6" max="6" width="12.1796875" style="65" customWidth="1"/>
    <col min="7" max="7" width="7.7265625" style="31" customWidth="1"/>
    <col min="8" max="8" width="11.1796875" style="65" customWidth="1"/>
    <col min="9" max="9" width="7.7265625" style="31" customWidth="1"/>
    <col min="10" max="11" width="0.81640625" style="1" customWidth="1"/>
    <col min="12" max="12" width="14.1796875" style="30" customWidth="1"/>
    <col min="13" max="13" width="12.1796875" style="30" customWidth="1"/>
    <col min="14" max="14" width="7.7265625" style="31" customWidth="1"/>
    <col min="15" max="15" width="11.1796875" style="30" customWidth="1"/>
    <col min="16" max="16" width="7.7265625" style="31" customWidth="1"/>
    <col min="17" max="16384" width="9.1796875" style="1"/>
  </cols>
  <sheetData>
    <row r="1" spans="1:16" ht="13" x14ac:dyDescent="0.3">
      <c r="A1" s="91" t="s">
        <v>338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13" x14ac:dyDescent="0.3">
      <c r="A2" s="91" t="s">
        <v>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4" spans="1:16" ht="13" x14ac:dyDescent="0.3">
      <c r="A4" s="2"/>
      <c r="B4" s="3"/>
      <c r="C4" s="4"/>
      <c r="D4" s="5"/>
      <c r="E4" s="92" t="s">
        <v>886</v>
      </c>
      <c r="F4" s="93"/>
      <c r="G4" s="93"/>
      <c r="H4" s="93"/>
      <c r="I4" s="93"/>
      <c r="J4" s="6"/>
      <c r="K4" s="94" t="s">
        <v>887</v>
      </c>
      <c r="L4" s="95"/>
      <c r="M4" s="95"/>
      <c r="N4" s="95"/>
      <c r="O4" s="95"/>
      <c r="P4" s="96"/>
    </row>
    <row r="5" spans="1:16" ht="13" x14ac:dyDescent="0.3">
      <c r="A5" s="8"/>
      <c r="B5" s="9"/>
      <c r="C5" s="7"/>
      <c r="D5" s="10"/>
      <c r="E5" s="11" t="s">
        <v>8</v>
      </c>
      <c r="F5" s="100" t="s">
        <v>0</v>
      </c>
      <c r="G5" s="101"/>
      <c r="H5" s="100" t="s">
        <v>2</v>
      </c>
      <c r="I5" s="102"/>
      <c r="J5" s="101"/>
      <c r="K5" s="103" t="s">
        <v>8</v>
      </c>
      <c r="L5" s="104"/>
      <c r="M5" s="100" t="s">
        <v>0</v>
      </c>
      <c r="N5" s="101"/>
      <c r="O5" s="100" t="s">
        <v>2</v>
      </c>
      <c r="P5" s="101"/>
    </row>
    <row r="6" spans="1:16" ht="13" x14ac:dyDescent="0.3">
      <c r="A6" s="12" t="s">
        <v>147</v>
      </c>
      <c r="B6" s="97" t="s">
        <v>13</v>
      </c>
      <c r="C6" s="98"/>
      <c r="D6" s="99"/>
      <c r="E6" s="13" t="s">
        <v>9</v>
      </c>
      <c r="F6" s="61" t="s">
        <v>3</v>
      </c>
      <c r="G6" s="15" t="s">
        <v>1</v>
      </c>
      <c r="H6" s="61" t="s">
        <v>3</v>
      </c>
      <c r="I6" s="100" t="s">
        <v>1</v>
      </c>
      <c r="J6" s="101"/>
      <c r="K6" s="105" t="s">
        <v>9</v>
      </c>
      <c r="L6" s="106"/>
      <c r="M6" s="14" t="s">
        <v>3</v>
      </c>
      <c r="N6" s="15" t="s">
        <v>1</v>
      </c>
      <c r="O6" s="14" t="s">
        <v>3</v>
      </c>
      <c r="P6" s="15" t="s">
        <v>1</v>
      </c>
    </row>
    <row r="7" spans="1:16" ht="6" customHeight="1" x14ac:dyDescent="0.3">
      <c r="B7" s="17"/>
      <c r="C7" s="17"/>
      <c r="D7" s="17"/>
      <c r="E7" s="18"/>
      <c r="F7" s="62"/>
      <c r="G7" s="19"/>
      <c r="H7" s="62"/>
      <c r="I7" s="20"/>
      <c r="J7" s="7"/>
      <c r="K7" s="9"/>
      <c r="L7" s="21"/>
      <c r="M7" s="18"/>
      <c r="N7" s="19"/>
      <c r="O7" s="18"/>
      <c r="P7" s="19"/>
    </row>
    <row r="8" spans="1:16" ht="15" customHeight="1" x14ac:dyDescent="0.3">
      <c r="B8" s="22" t="s">
        <v>347</v>
      </c>
      <c r="C8" s="22"/>
      <c r="D8" s="7"/>
      <c r="E8" s="21"/>
      <c r="F8" s="63"/>
      <c r="G8" s="20"/>
      <c r="H8" s="63"/>
      <c r="I8" s="20"/>
      <c r="J8" s="7"/>
      <c r="K8" s="9"/>
      <c r="L8" s="21"/>
      <c r="M8" s="21"/>
      <c r="N8" s="20"/>
      <c r="O8" s="21"/>
      <c r="P8" s="20"/>
    </row>
    <row r="9" spans="1:16" ht="15" customHeight="1" x14ac:dyDescent="0.3">
      <c r="A9" s="23" t="s">
        <v>148</v>
      </c>
      <c r="B9" s="80"/>
      <c r="C9" s="25"/>
      <c r="D9" s="26" t="s">
        <v>4</v>
      </c>
      <c r="E9" s="68">
        <v>3390905658.0599999</v>
      </c>
      <c r="F9" s="68">
        <f>ROUND(SUM(E9/100)*G9,0)</f>
        <v>0</v>
      </c>
      <c r="G9" s="83">
        <v>0</v>
      </c>
      <c r="H9" s="68"/>
      <c r="I9" s="83"/>
      <c r="J9" s="7"/>
      <c r="K9" s="9"/>
      <c r="L9" s="68">
        <v>3126962456.8899999</v>
      </c>
      <c r="M9" s="68">
        <v>0</v>
      </c>
      <c r="N9" s="20">
        <v>0</v>
      </c>
      <c r="O9" s="21"/>
      <c r="P9" s="20"/>
    </row>
    <row r="10" spans="1:16" ht="15" customHeight="1" x14ac:dyDescent="0.3">
      <c r="A10" s="23"/>
      <c r="B10" s="22"/>
      <c r="C10" s="25"/>
      <c r="D10" s="26"/>
      <c r="E10" s="63"/>
      <c r="F10" s="68"/>
      <c r="G10" s="83"/>
      <c r="H10" s="68"/>
      <c r="I10" s="83"/>
      <c r="J10" s="7"/>
      <c r="K10" s="9"/>
      <c r="L10" s="63"/>
      <c r="M10" s="68"/>
      <c r="N10" s="20"/>
      <c r="O10" s="21"/>
      <c r="P10" s="20"/>
    </row>
    <row r="11" spans="1:16" ht="15" customHeight="1" x14ac:dyDescent="0.3">
      <c r="B11" s="24" t="s">
        <v>346</v>
      </c>
      <c r="C11" s="28"/>
      <c r="D11" s="26"/>
      <c r="E11" s="63"/>
      <c r="F11" s="68"/>
      <c r="G11" s="83"/>
      <c r="H11" s="68"/>
      <c r="I11" s="83"/>
      <c r="J11" s="7"/>
      <c r="K11" s="9"/>
      <c r="L11" s="63"/>
      <c r="M11" s="68"/>
      <c r="N11" s="20"/>
      <c r="O11" s="21"/>
      <c r="P11" s="20"/>
    </row>
    <row r="12" spans="1:16" ht="15" customHeight="1" x14ac:dyDescent="0.3">
      <c r="A12" s="23" t="s">
        <v>152</v>
      </c>
      <c r="B12" s="25"/>
      <c r="C12" s="25"/>
      <c r="D12" s="26" t="s">
        <v>5</v>
      </c>
      <c r="E12" s="68">
        <v>3390905658.0599999</v>
      </c>
      <c r="F12" s="68">
        <f>ROUND(SUM(E12/100)*G12,0)</f>
        <v>116684455</v>
      </c>
      <c r="G12" s="83">
        <v>3.4411</v>
      </c>
      <c r="H12" s="68"/>
      <c r="I12" s="83"/>
      <c r="J12" s="7"/>
      <c r="K12" s="9"/>
      <c r="L12" s="68">
        <v>3126962457</v>
      </c>
      <c r="M12" s="68">
        <v>107598778.14536999</v>
      </c>
      <c r="N12" s="20">
        <v>3.4409999999999998</v>
      </c>
      <c r="O12" s="21"/>
      <c r="P12" s="20"/>
    </row>
    <row r="13" spans="1:16" ht="15" customHeight="1" x14ac:dyDescent="0.3">
      <c r="A13" s="23" t="s">
        <v>152</v>
      </c>
      <c r="B13" s="25"/>
      <c r="C13" s="25"/>
      <c r="D13" s="26" t="s">
        <v>766</v>
      </c>
      <c r="E13" s="68">
        <v>3390905658.0599999</v>
      </c>
      <c r="F13" s="68">
        <v>3831723</v>
      </c>
      <c r="G13" s="83">
        <v>0.113</v>
      </c>
      <c r="H13" s="68"/>
      <c r="I13" s="69"/>
      <c r="J13" s="7"/>
      <c r="K13" s="9"/>
      <c r="L13" s="68">
        <v>3126962457</v>
      </c>
      <c r="M13" s="68">
        <v>3222264</v>
      </c>
      <c r="N13" s="20">
        <v>0.10304773544008047</v>
      </c>
      <c r="O13" s="21"/>
      <c r="P13" s="20"/>
    </row>
    <row r="14" spans="1:16" ht="15" customHeight="1" x14ac:dyDescent="0.3">
      <c r="A14" s="23" t="s">
        <v>152</v>
      </c>
      <c r="B14" s="25"/>
      <c r="C14" s="25"/>
      <c r="D14" s="26" t="s">
        <v>767</v>
      </c>
      <c r="E14" s="68">
        <v>3390905658.0599999</v>
      </c>
      <c r="F14" s="68">
        <v>0</v>
      </c>
      <c r="G14" s="83">
        <v>0</v>
      </c>
      <c r="H14" s="68"/>
      <c r="I14" s="83"/>
      <c r="J14" s="7"/>
      <c r="K14" s="9"/>
      <c r="L14" s="68">
        <v>3126962457</v>
      </c>
      <c r="M14" s="68">
        <v>400000</v>
      </c>
      <c r="N14" s="20">
        <v>1.2791966820853966E-2</v>
      </c>
      <c r="O14" s="21"/>
      <c r="P14" s="20"/>
    </row>
    <row r="15" spans="1:16" ht="15" customHeight="1" x14ac:dyDescent="0.3">
      <c r="A15" s="23" t="s">
        <v>152</v>
      </c>
      <c r="B15" s="25"/>
      <c r="C15" s="25"/>
      <c r="D15" s="26" t="s">
        <v>768</v>
      </c>
      <c r="E15" s="68">
        <v>3390905658.0599999</v>
      </c>
      <c r="F15" s="68">
        <v>200063</v>
      </c>
      <c r="G15" s="83">
        <v>5.8999999999999999E-3</v>
      </c>
      <c r="H15" s="68"/>
      <c r="I15" s="83"/>
      <c r="J15" s="7"/>
      <c r="K15" s="9"/>
      <c r="L15" s="68">
        <v>3126962457</v>
      </c>
      <c r="M15" s="68">
        <v>100000</v>
      </c>
      <c r="N15" s="20">
        <v>3.1979917052134916E-3</v>
      </c>
      <c r="O15" s="21"/>
      <c r="P15" s="20"/>
    </row>
    <row r="16" spans="1:16" ht="15" customHeight="1" x14ac:dyDescent="0.25">
      <c r="A16" s="23" t="s">
        <v>153</v>
      </c>
      <c r="B16" s="26"/>
      <c r="C16" s="26"/>
      <c r="D16" s="26" t="s">
        <v>7</v>
      </c>
      <c r="E16" s="68">
        <v>3390905658.0599999</v>
      </c>
      <c r="F16" s="68"/>
      <c r="G16" s="83"/>
      <c r="H16" s="68">
        <f>ROUND(SUM(E16/100)*I16,0)</f>
        <v>3272224</v>
      </c>
      <c r="I16" s="83">
        <v>9.6500000000000002E-2</v>
      </c>
      <c r="J16" s="7"/>
      <c r="K16" s="9"/>
      <c r="L16" s="68">
        <v>3126962457</v>
      </c>
      <c r="M16" s="68"/>
      <c r="N16" s="20"/>
      <c r="O16" s="68">
        <v>3017518.771005</v>
      </c>
      <c r="P16" s="20">
        <v>9.6500000000000002E-2</v>
      </c>
    </row>
    <row r="17" spans="1:16" ht="15" customHeight="1" x14ac:dyDescent="0.25">
      <c r="A17" s="23" t="s">
        <v>154</v>
      </c>
      <c r="B17" s="26"/>
      <c r="C17" s="26"/>
      <c r="D17" s="26" t="s">
        <v>6</v>
      </c>
      <c r="E17" s="68">
        <v>2955491132</v>
      </c>
      <c r="F17" s="68"/>
      <c r="G17" s="83"/>
      <c r="H17" s="68">
        <f t="shared" ref="H17:H18" si="0">ROUND(SUM(E17/100)*I17,0)</f>
        <v>5003646</v>
      </c>
      <c r="I17" s="83">
        <v>0.16930000000000001</v>
      </c>
      <c r="J17" s="7"/>
      <c r="K17" s="9"/>
      <c r="L17" s="68">
        <v>2739944400</v>
      </c>
      <c r="M17" s="68"/>
      <c r="N17" s="20"/>
      <c r="O17" s="68">
        <v>4638725.8692000005</v>
      </c>
      <c r="P17" s="20">
        <v>0.16930000000000001</v>
      </c>
    </row>
    <row r="18" spans="1:16" ht="15" customHeight="1" x14ac:dyDescent="0.25">
      <c r="A18" s="23" t="s">
        <v>256</v>
      </c>
      <c r="B18" s="26"/>
      <c r="C18" s="26"/>
      <c r="D18" s="26" t="s">
        <v>10</v>
      </c>
      <c r="E18" s="68">
        <v>3390905658.0599999</v>
      </c>
      <c r="F18" s="68"/>
      <c r="G18" s="83"/>
      <c r="H18" s="68">
        <v>1872119</v>
      </c>
      <c r="I18" s="83">
        <f>ROUND(H18/(E18/100),4)</f>
        <v>5.5199999999999999E-2</v>
      </c>
      <c r="J18" s="7"/>
      <c r="K18" s="9"/>
      <c r="L18" s="68">
        <v>3126962457</v>
      </c>
      <c r="M18" s="68"/>
      <c r="N18" s="20"/>
      <c r="O18" s="68">
        <v>1732337.2011779998</v>
      </c>
      <c r="P18" s="20">
        <v>5.5399999999999998E-2</v>
      </c>
    </row>
    <row r="19" spans="1:16" ht="15" customHeight="1" x14ac:dyDescent="0.25">
      <c r="B19" s="26"/>
      <c r="C19" s="26"/>
      <c r="D19" s="26"/>
      <c r="E19" s="63"/>
      <c r="F19" s="64">
        <f>SUM(F12:F18)</f>
        <v>120716241</v>
      </c>
      <c r="G19" s="29">
        <f t="shared" ref="G19:I19" si="1">SUM(G12:G18)</f>
        <v>3.56</v>
      </c>
      <c r="H19" s="64">
        <f t="shared" si="1"/>
        <v>10147989</v>
      </c>
      <c r="I19" s="29">
        <f t="shared" si="1"/>
        <v>0.32100000000000006</v>
      </c>
      <c r="J19" s="7"/>
      <c r="K19" s="9"/>
      <c r="L19" s="63"/>
      <c r="M19" s="64">
        <v>111321042.14537001</v>
      </c>
      <c r="N19" s="27">
        <v>3.560037693966148</v>
      </c>
      <c r="O19" s="64">
        <v>9388581.8413830008</v>
      </c>
      <c r="P19" s="27">
        <v>0.32120000000000004</v>
      </c>
    </row>
    <row r="20" spans="1:16" ht="15" customHeight="1" x14ac:dyDescent="0.3">
      <c r="B20" s="25" t="s">
        <v>150</v>
      </c>
      <c r="C20" s="25"/>
      <c r="D20" s="26"/>
      <c r="E20" s="63"/>
      <c r="F20" s="68"/>
      <c r="G20" s="83"/>
      <c r="H20" s="68"/>
      <c r="I20" s="83"/>
      <c r="J20" s="7"/>
      <c r="K20" s="9"/>
      <c r="L20" s="63"/>
      <c r="M20" s="68"/>
      <c r="N20" s="20"/>
      <c r="O20" s="68"/>
      <c r="P20" s="20"/>
    </row>
    <row r="21" spans="1:16" ht="15" customHeight="1" x14ac:dyDescent="0.25">
      <c r="A21" s="23" t="s">
        <v>151</v>
      </c>
      <c r="B21" s="26"/>
      <c r="C21" s="26"/>
      <c r="D21" s="26" t="s">
        <v>5</v>
      </c>
      <c r="E21" s="68">
        <v>32775248.850000001</v>
      </c>
      <c r="F21" s="68">
        <f>ROUND(SUM(E21/100)*G21,0)</f>
        <v>0</v>
      </c>
      <c r="G21" s="83">
        <v>0</v>
      </c>
      <c r="H21" s="68"/>
      <c r="I21" s="83"/>
      <c r="J21" s="7"/>
      <c r="K21" s="9"/>
      <c r="L21" s="68">
        <v>31329133.890000001</v>
      </c>
      <c r="M21" s="68">
        <v>0</v>
      </c>
      <c r="N21" s="20">
        <v>0</v>
      </c>
      <c r="O21" s="68"/>
      <c r="P21" s="20"/>
    </row>
    <row r="22" spans="1:16" ht="15" customHeight="1" x14ac:dyDescent="0.25">
      <c r="B22" s="26"/>
      <c r="C22" s="26"/>
      <c r="D22" s="26"/>
      <c r="E22" s="63"/>
      <c r="F22" s="68"/>
      <c r="G22" s="83"/>
      <c r="H22" s="68"/>
      <c r="I22" s="83"/>
      <c r="J22" s="7"/>
      <c r="K22" s="9"/>
      <c r="L22" s="63"/>
      <c r="M22" s="68"/>
      <c r="N22" s="20"/>
      <c r="O22" s="68"/>
      <c r="P22" s="20"/>
    </row>
    <row r="23" spans="1:16" ht="15" customHeight="1" x14ac:dyDescent="0.3">
      <c r="B23" s="28" t="s">
        <v>356</v>
      </c>
      <c r="C23" s="28"/>
      <c r="D23" s="26"/>
      <c r="E23" s="63"/>
      <c r="F23" s="68"/>
      <c r="G23" s="83"/>
      <c r="H23" s="68"/>
      <c r="I23" s="83"/>
      <c r="J23" s="7"/>
      <c r="K23" s="9"/>
      <c r="L23" s="63"/>
      <c r="M23" s="68"/>
      <c r="N23" s="20"/>
      <c r="O23" s="68"/>
      <c r="P23" s="20"/>
    </row>
    <row r="24" spans="1:16" ht="15" customHeight="1" x14ac:dyDescent="0.3">
      <c r="A24" s="23" t="s">
        <v>239</v>
      </c>
      <c r="B24" s="25"/>
      <c r="C24" s="25"/>
      <c r="D24" s="26" t="s">
        <v>5</v>
      </c>
      <c r="E24" s="68">
        <v>3390905658.0599999</v>
      </c>
      <c r="F24" s="68">
        <f>ROUND(SUM(E24/100)*G24,0)</f>
        <v>60517493</v>
      </c>
      <c r="G24" s="83">
        <v>1.7847</v>
      </c>
      <c r="H24" s="68"/>
      <c r="I24" s="83"/>
      <c r="J24" s="7"/>
      <c r="K24" s="9"/>
      <c r="L24" s="68">
        <v>3126962457</v>
      </c>
      <c r="M24" s="68">
        <v>58489832.758184999</v>
      </c>
      <c r="N24" s="20">
        <v>1.8705000000000001</v>
      </c>
      <c r="O24" s="68"/>
      <c r="P24" s="20"/>
    </row>
    <row r="25" spans="1:16" ht="15" customHeight="1" x14ac:dyDescent="0.25">
      <c r="A25" s="23" t="s">
        <v>240</v>
      </c>
      <c r="B25" s="26"/>
      <c r="C25" s="26"/>
      <c r="D25" s="26" t="s">
        <v>11</v>
      </c>
      <c r="E25" s="68">
        <v>3390905658.0599999</v>
      </c>
      <c r="F25" s="68"/>
      <c r="G25" s="83"/>
      <c r="H25" s="68">
        <v>4588765</v>
      </c>
      <c r="I25" s="83">
        <f>ROUND(H25/(E25/100),4)</f>
        <v>0.1353</v>
      </c>
      <c r="J25" s="7"/>
      <c r="K25" s="9"/>
      <c r="L25" s="68">
        <v>3126962457</v>
      </c>
      <c r="M25" s="68"/>
      <c r="N25" s="20"/>
      <c r="O25" s="68">
        <v>5863054.6068750005</v>
      </c>
      <c r="P25" s="20">
        <v>0.1875</v>
      </c>
    </row>
    <row r="26" spans="1:16" ht="15" customHeight="1" x14ac:dyDescent="0.25">
      <c r="B26" s="26"/>
      <c r="C26" s="26"/>
      <c r="D26" s="26"/>
      <c r="E26" s="63"/>
      <c r="F26" s="68"/>
      <c r="G26" s="83"/>
      <c r="H26" s="68"/>
      <c r="I26" s="83"/>
      <c r="J26" s="7"/>
      <c r="K26" s="9"/>
      <c r="L26" s="63"/>
      <c r="M26" s="68"/>
      <c r="N26" s="20"/>
      <c r="O26" s="68"/>
      <c r="P26" s="20"/>
    </row>
    <row r="27" spans="1:16" ht="15" customHeight="1" x14ac:dyDescent="0.3">
      <c r="B27" s="28" t="s">
        <v>350</v>
      </c>
      <c r="C27" s="28"/>
      <c r="D27" s="26"/>
      <c r="E27" s="63"/>
      <c r="F27" s="68"/>
      <c r="G27" s="83"/>
      <c r="H27" s="68"/>
      <c r="I27" s="83"/>
      <c r="J27" s="7"/>
      <c r="K27" s="9"/>
      <c r="L27" s="63"/>
      <c r="M27" s="68"/>
      <c r="N27" s="20"/>
      <c r="O27" s="68"/>
      <c r="P27" s="20"/>
    </row>
    <row r="28" spans="1:16" ht="15" customHeight="1" x14ac:dyDescent="0.3">
      <c r="B28" s="28"/>
      <c r="C28" s="28" t="s">
        <v>359</v>
      </c>
      <c r="D28" s="26"/>
      <c r="E28" s="63"/>
      <c r="F28" s="68"/>
      <c r="G28" s="83"/>
      <c r="H28" s="68"/>
      <c r="I28" s="83"/>
      <c r="J28" s="7"/>
      <c r="K28" s="9"/>
      <c r="L28" s="63"/>
      <c r="M28" s="68"/>
      <c r="N28" s="20"/>
      <c r="O28" s="68"/>
      <c r="P28" s="20"/>
    </row>
    <row r="29" spans="1:16" ht="15" customHeight="1" x14ac:dyDescent="0.25">
      <c r="A29" s="23" t="s">
        <v>155</v>
      </c>
      <c r="B29" s="26"/>
      <c r="C29" s="26"/>
      <c r="D29" s="26" t="s">
        <v>5</v>
      </c>
      <c r="E29" s="68">
        <v>512153485.7299999</v>
      </c>
      <c r="F29" s="68">
        <v>4938900</v>
      </c>
      <c r="G29" s="83">
        <f t="shared" ref="G29" si="2">ROUND(F29/(E29/100),4)</f>
        <v>0.96430000000000005</v>
      </c>
      <c r="H29" s="68"/>
      <c r="I29" s="83"/>
      <c r="J29" s="7"/>
      <c r="K29" s="9"/>
      <c r="L29" s="68">
        <v>459245538.52999997</v>
      </c>
      <c r="M29" s="68">
        <v>4428504.7280447893</v>
      </c>
      <c r="N29" s="20">
        <v>0.96430000000000005</v>
      </c>
      <c r="O29" s="68"/>
      <c r="P29" s="20"/>
    </row>
    <row r="30" spans="1:16" ht="15" customHeight="1" x14ac:dyDescent="0.25">
      <c r="A30" s="23" t="s">
        <v>156</v>
      </c>
      <c r="B30" s="26"/>
      <c r="C30" s="26"/>
      <c r="D30" s="26" t="s">
        <v>11</v>
      </c>
      <c r="E30" s="68">
        <v>512153485.7299999</v>
      </c>
      <c r="F30" s="68"/>
      <c r="G30" s="83"/>
      <c r="H30" s="68">
        <v>2149314</v>
      </c>
      <c r="I30" s="83">
        <f>ROUND(H30/(E30/100),4)</f>
        <v>0.41970000000000002</v>
      </c>
      <c r="J30" s="7"/>
      <c r="K30" s="9"/>
      <c r="L30" s="68">
        <v>459245538.52999997</v>
      </c>
      <c r="M30" s="68"/>
      <c r="N30" s="20"/>
      <c r="O30" s="68">
        <v>1833767.4353502896</v>
      </c>
      <c r="P30" s="20">
        <v>0.39929999999999999</v>
      </c>
    </row>
    <row r="31" spans="1:16" ht="15" customHeight="1" x14ac:dyDescent="0.3">
      <c r="B31" s="28"/>
      <c r="C31" s="28" t="s">
        <v>360</v>
      </c>
      <c r="D31" s="26"/>
      <c r="E31" s="63"/>
      <c r="F31" s="68"/>
      <c r="G31" s="83"/>
      <c r="H31" s="68"/>
      <c r="I31" s="83"/>
      <c r="J31" s="7"/>
      <c r="K31" s="9"/>
      <c r="L31" s="63"/>
      <c r="M31" s="68"/>
      <c r="N31" s="20"/>
      <c r="O31" s="68"/>
      <c r="P31" s="20"/>
    </row>
    <row r="32" spans="1:16" ht="15" customHeight="1" x14ac:dyDescent="0.25">
      <c r="A32" s="23" t="s">
        <v>157</v>
      </c>
      <c r="B32" s="26"/>
      <c r="C32" s="26"/>
      <c r="D32" s="26" t="s">
        <v>5</v>
      </c>
      <c r="E32" s="68">
        <v>87845315</v>
      </c>
      <c r="F32" s="68">
        <v>1469476</v>
      </c>
      <c r="G32" s="83">
        <v>1.6728000000000001</v>
      </c>
      <c r="H32" s="68"/>
      <c r="I32" s="83"/>
      <c r="J32" s="7"/>
      <c r="K32" s="9"/>
      <c r="L32" s="68">
        <v>79522736.649999991</v>
      </c>
      <c r="M32" s="68">
        <v>1195703.8682694</v>
      </c>
      <c r="N32" s="20">
        <v>1.5036</v>
      </c>
      <c r="O32" s="68"/>
      <c r="P32" s="20"/>
    </row>
    <row r="33" spans="1:16" ht="15" customHeight="1" x14ac:dyDescent="0.25">
      <c r="A33" s="23" t="s">
        <v>158</v>
      </c>
      <c r="B33" s="26"/>
      <c r="C33" s="26"/>
      <c r="D33" s="26" t="s">
        <v>11</v>
      </c>
      <c r="E33" s="68">
        <v>87845315</v>
      </c>
      <c r="F33" s="68"/>
      <c r="G33" s="83"/>
      <c r="H33" s="68">
        <v>259431</v>
      </c>
      <c r="I33" s="83">
        <f>ROUND(H33/(E33/100),4)</f>
        <v>0.29530000000000001</v>
      </c>
      <c r="J33" s="7"/>
      <c r="K33" s="9"/>
      <c r="L33" s="68">
        <v>79522736.649999991</v>
      </c>
      <c r="M33" s="68"/>
      <c r="N33" s="20"/>
      <c r="O33" s="68">
        <v>247554.27919144998</v>
      </c>
      <c r="P33" s="20">
        <v>0.31130000000000002</v>
      </c>
    </row>
    <row r="34" spans="1:16" ht="15" customHeight="1" x14ac:dyDescent="0.3">
      <c r="B34" s="28"/>
      <c r="C34" s="28" t="s">
        <v>361</v>
      </c>
      <c r="D34" s="26"/>
      <c r="E34" s="63"/>
      <c r="F34" s="68"/>
      <c r="G34" s="83"/>
      <c r="H34" s="68"/>
      <c r="I34" s="83"/>
      <c r="J34" s="7"/>
      <c r="K34" s="9"/>
      <c r="L34" s="63"/>
      <c r="M34" s="68"/>
      <c r="N34" s="20"/>
      <c r="O34" s="68"/>
      <c r="P34" s="20"/>
    </row>
    <row r="35" spans="1:16" ht="15" customHeight="1" x14ac:dyDescent="0.25">
      <c r="A35" s="23" t="s">
        <v>159</v>
      </c>
      <c r="B35" s="26"/>
      <c r="C35" s="26"/>
      <c r="D35" s="26" t="s">
        <v>5</v>
      </c>
      <c r="E35" s="68">
        <v>128918968</v>
      </c>
      <c r="F35" s="68">
        <v>1372725</v>
      </c>
      <c r="G35" s="83">
        <f t="shared" ref="G35" si="3">ROUND(F35/(E35/100),4)</f>
        <v>1.0648</v>
      </c>
      <c r="H35" s="68"/>
      <c r="I35" s="83"/>
      <c r="J35" s="7"/>
      <c r="K35" s="9"/>
      <c r="L35" s="68">
        <v>121160705</v>
      </c>
      <c r="M35" s="68">
        <v>1319925</v>
      </c>
      <c r="N35" s="20">
        <v>1.0894002308751836</v>
      </c>
      <c r="O35" s="68"/>
      <c r="P35" s="20"/>
    </row>
    <row r="36" spans="1:16" ht="15" customHeight="1" x14ac:dyDescent="0.25">
      <c r="A36" s="23" t="s">
        <v>160</v>
      </c>
      <c r="B36" s="26"/>
      <c r="C36" s="26"/>
      <c r="D36" s="26" t="s">
        <v>11</v>
      </c>
      <c r="E36" s="68">
        <v>128918968</v>
      </c>
      <c r="F36" s="68"/>
      <c r="G36" s="83"/>
      <c r="H36" s="68">
        <f>ROUND(SUM(E36/100)*I36,0)</f>
        <v>0</v>
      </c>
      <c r="I36" s="83">
        <v>0</v>
      </c>
      <c r="J36" s="7"/>
      <c r="K36" s="9"/>
      <c r="L36" s="68">
        <v>121160705</v>
      </c>
      <c r="M36" s="68"/>
      <c r="N36" s="20"/>
      <c r="O36" s="68">
        <v>0</v>
      </c>
      <c r="P36" s="20">
        <v>0</v>
      </c>
    </row>
    <row r="37" spans="1:16" ht="15" customHeight="1" x14ac:dyDescent="0.3">
      <c r="B37" s="28"/>
      <c r="C37" s="28" t="s">
        <v>362</v>
      </c>
      <c r="D37" s="26"/>
      <c r="E37" s="63"/>
      <c r="F37" s="68"/>
      <c r="G37" s="83"/>
      <c r="H37" s="68"/>
      <c r="I37" s="83"/>
      <c r="J37" s="7"/>
      <c r="K37" s="9"/>
      <c r="L37" s="63"/>
      <c r="M37" s="68"/>
      <c r="N37" s="20"/>
      <c r="O37" s="68"/>
      <c r="P37" s="20"/>
    </row>
    <row r="38" spans="1:16" ht="15" customHeight="1" x14ac:dyDescent="0.25">
      <c r="A38" s="23" t="s">
        <v>161</v>
      </c>
      <c r="B38" s="26"/>
      <c r="C38" s="26"/>
      <c r="D38" s="26" t="s">
        <v>5</v>
      </c>
      <c r="E38" s="68">
        <v>138794617.50999999</v>
      </c>
      <c r="F38" s="68">
        <v>1386500</v>
      </c>
      <c r="G38" s="83">
        <f t="shared" ref="G38" si="4">ROUND(F38/(E38/100),4)</f>
        <v>0.999</v>
      </c>
      <c r="H38" s="68"/>
      <c r="I38" s="83"/>
      <c r="J38" s="7"/>
      <c r="K38" s="9"/>
      <c r="L38" s="68">
        <v>129060282.83000001</v>
      </c>
      <c r="M38" s="68">
        <v>1386500</v>
      </c>
      <c r="N38" s="20">
        <v>1.0743041698012679</v>
      </c>
      <c r="O38" s="68"/>
      <c r="P38" s="20"/>
    </row>
    <row r="39" spans="1:16" ht="15" customHeight="1" x14ac:dyDescent="0.25">
      <c r="A39" s="23" t="s">
        <v>162</v>
      </c>
      <c r="B39" s="26"/>
      <c r="C39" s="26"/>
      <c r="D39" s="26" t="s">
        <v>11</v>
      </c>
      <c r="E39" s="68">
        <v>138794617.50999999</v>
      </c>
      <c r="F39" s="68"/>
      <c r="G39" s="83"/>
      <c r="H39" s="68">
        <f>ROUND(SUM(E39/100)*I39,0)</f>
        <v>0</v>
      </c>
      <c r="I39" s="83">
        <v>0</v>
      </c>
      <c r="J39" s="7"/>
      <c r="K39" s="9"/>
      <c r="L39" s="68">
        <v>129060282.83000001</v>
      </c>
      <c r="M39" s="68"/>
      <c r="N39" s="20"/>
      <c r="O39" s="68">
        <v>0</v>
      </c>
      <c r="P39" s="20">
        <v>0</v>
      </c>
    </row>
    <row r="40" spans="1:16" ht="15" customHeight="1" x14ac:dyDescent="0.3">
      <c r="B40" s="28"/>
      <c r="C40" s="28" t="s">
        <v>363</v>
      </c>
      <c r="D40" s="26"/>
      <c r="E40" s="63"/>
      <c r="F40" s="68"/>
      <c r="G40" s="83"/>
      <c r="H40" s="68"/>
      <c r="I40" s="83"/>
      <c r="J40" s="7"/>
      <c r="K40" s="9"/>
      <c r="L40" s="63"/>
      <c r="M40" s="68"/>
      <c r="N40" s="20"/>
      <c r="O40" s="68"/>
      <c r="P40" s="20"/>
    </row>
    <row r="41" spans="1:16" ht="15" customHeight="1" x14ac:dyDescent="0.25">
      <c r="A41" s="23" t="s">
        <v>163</v>
      </c>
      <c r="B41" s="26"/>
      <c r="C41" s="26"/>
      <c r="D41" s="26" t="s">
        <v>5</v>
      </c>
      <c r="E41" s="68">
        <v>6418067.0299999993</v>
      </c>
      <c r="F41" s="68">
        <f>ROUND(SUM(E41/100)*G41,0)</f>
        <v>157024</v>
      </c>
      <c r="G41" s="83">
        <v>2.4466000000000001</v>
      </c>
      <c r="H41" s="68"/>
      <c r="I41" s="83"/>
      <c r="J41" s="7"/>
      <c r="K41" s="9"/>
      <c r="L41" s="68">
        <v>5949407</v>
      </c>
      <c r="M41" s="68">
        <v>142167.029672</v>
      </c>
      <c r="N41" s="20">
        <v>2.3896000000000002</v>
      </c>
      <c r="O41" s="68"/>
      <c r="P41" s="20"/>
    </row>
    <row r="42" spans="1:16" ht="15" customHeight="1" x14ac:dyDescent="0.25">
      <c r="A42" s="23" t="s">
        <v>164</v>
      </c>
      <c r="B42" s="26"/>
      <c r="C42" s="26"/>
      <c r="D42" s="26" t="s">
        <v>11</v>
      </c>
      <c r="E42" s="68">
        <v>6418067.0299999993</v>
      </c>
      <c r="F42" s="68"/>
      <c r="G42" s="83"/>
      <c r="H42" s="68">
        <f>ROUND(SUM(E42/100)*I42,0)</f>
        <v>0</v>
      </c>
      <c r="I42" s="83">
        <v>0</v>
      </c>
      <c r="J42" s="7"/>
      <c r="K42" s="9"/>
      <c r="L42" s="68">
        <v>5949407</v>
      </c>
      <c r="M42" s="68"/>
      <c r="N42" s="20"/>
      <c r="O42" s="68">
        <v>0</v>
      </c>
      <c r="P42" s="20">
        <v>0</v>
      </c>
    </row>
    <row r="43" spans="1:16" ht="15" customHeight="1" x14ac:dyDescent="0.3">
      <c r="B43" s="28"/>
      <c r="C43" s="28" t="s">
        <v>364</v>
      </c>
      <c r="D43" s="26"/>
      <c r="E43" s="63"/>
      <c r="F43" s="68"/>
      <c r="G43" s="83"/>
      <c r="H43" s="68"/>
      <c r="I43" s="83"/>
      <c r="J43" s="7"/>
      <c r="K43" s="9"/>
      <c r="L43" s="63"/>
      <c r="M43" s="68"/>
      <c r="N43" s="20"/>
      <c r="O43" s="68"/>
      <c r="P43" s="20"/>
    </row>
    <row r="44" spans="1:16" ht="15" customHeight="1" x14ac:dyDescent="0.25">
      <c r="A44" s="23" t="s">
        <v>165</v>
      </c>
      <c r="B44" s="26"/>
      <c r="C44" s="26"/>
      <c r="D44" s="26" t="s">
        <v>5</v>
      </c>
      <c r="E44" s="68">
        <v>2793095.7500000005</v>
      </c>
      <c r="F44" s="68">
        <f>ROUND(SUM(E44/100)*G44,0)</f>
        <v>53362</v>
      </c>
      <c r="G44" s="83">
        <v>1.9105000000000001</v>
      </c>
      <c r="H44" s="68"/>
      <c r="I44" s="83"/>
      <c r="J44" s="7"/>
      <c r="K44" s="9"/>
      <c r="L44" s="68">
        <v>2654263</v>
      </c>
      <c r="M44" s="68">
        <v>53751.480013000008</v>
      </c>
      <c r="N44" s="20">
        <v>2.0251000000000001</v>
      </c>
      <c r="O44" s="68"/>
      <c r="P44" s="20"/>
    </row>
    <row r="45" spans="1:16" ht="15" customHeight="1" x14ac:dyDescent="0.25">
      <c r="A45" s="23" t="s">
        <v>166</v>
      </c>
      <c r="B45" s="26"/>
      <c r="C45" s="26"/>
      <c r="D45" s="26" t="s">
        <v>11</v>
      </c>
      <c r="E45" s="68">
        <v>2793095.7500000005</v>
      </c>
      <c r="F45" s="68"/>
      <c r="G45" s="83"/>
      <c r="H45" s="68">
        <f>ROUND(SUM(E45/100)*I45,0)</f>
        <v>0</v>
      </c>
      <c r="I45" s="83">
        <v>0</v>
      </c>
      <c r="J45" s="7"/>
      <c r="K45" s="9"/>
      <c r="L45" s="68">
        <v>2654263</v>
      </c>
      <c r="M45" s="68"/>
      <c r="N45" s="20"/>
      <c r="O45" s="68">
        <v>0</v>
      </c>
      <c r="P45" s="20">
        <v>0</v>
      </c>
    </row>
    <row r="46" spans="1:16" ht="15" customHeight="1" x14ac:dyDescent="0.3">
      <c r="B46" s="28"/>
      <c r="C46" s="28" t="s">
        <v>899</v>
      </c>
      <c r="D46" s="26"/>
      <c r="E46" s="63"/>
      <c r="F46" s="68"/>
      <c r="G46" s="83"/>
      <c r="H46" s="68"/>
      <c r="I46" s="83"/>
      <c r="J46" s="7"/>
      <c r="K46" s="9"/>
      <c r="L46" s="63"/>
      <c r="M46" s="68"/>
      <c r="N46" s="20"/>
      <c r="O46" s="68"/>
      <c r="P46" s="20"/>
    </row>
    <row r="47" spans="1:16" ht="15" customHeight="1" x14ac:dyDescent="0.25">
      <c r="A47" s="23" t="s">
        <v>167</v>
      </c>
      <c r="B47" s="26"/>
      <c r="C47" s="26"/>
      <c r="D47" s="26" t="s">
        <v>5</v>
      </c>
      <c r="E47" s="68">
        <v>12276748.310000001</v>
      </c>
      <c r="F47" s="68">
        <f>ROUND(SUM(E47/100)*G47,0)</f>
        <v>655664</v>
      </c>
      <c r="G47" s="83">
        <v>5.3407</v>
      </c>
      <c r="H47" s="68"/>
      <c r="I47" s="83"/>
      <c r="J47" s="7"/>
      <c r="K47" s="9"/>
      <c r="L47" s="68">
        <v>11136577.339999998</v>
      </c>
      <c r="M47" s="68">
        <v>633827.16272875981</v>
      </c>
      <c r="N47" s="20">
        <v>5.6913999999999998</v>
      </c>
      <c r="O47" s="68"/>
      <c r="P47" s="20"/>
    </row>
    <row r="48" spans="1:16" ht="15" customHeight="1" x14ac:dyDescent="0.25">
      <c r="A48" s="23" t="s">
        <v>168</v>
      </c>
      <c r="B48" s="26"/>
      <c r="C48" s="26"/>
      <c r="D48" s="26" t="s">
        <v>11</v>
      </c>
      <c r="E48" s="68">
        <v>12276748.310000001</v>
      </c>
      <c r="F48" s="68"/>
      <c r="G48" s="83"/>
      <c r="H48" s="68">
        <f>ROUND(SUM(E48/100)*I48,0)</f>
        <v>0</v>
      </c>
      <c r="I48" s="83">
        <v>0</v>
      </c>
      <c r="J48" s="7"/>
      <c r="K48" s="9"/>
      <c r="L48" s="68">
        <v>11136577.339999998</v>
      </c>
      <c r="M48" s="68"/>
      <c r="N48" s="20"/>
      <c r="O48" s="68">
        <v>0</v>
      </c>
      <c r="P48" s="20">
        <v>0</v>
      </c>
    </row>
    <row r="49" spans="1:16" ht="15" customHeight="1" x14ac:dyDescent="0.3">
      <c r="B49" s="28"/>
      <c r="C49" s="28" t="s">
        <v>365</v>
      </c>
      <c r="D49" s="26"/>
      <c r="E49" s="63"/>
      <c r="F49" s="68"/>
      <c r="G49" s="83"/>
      <c r="H49" s="68"/>
      <c r="I49" s="83"/>
      <c r="J49" s="7"/>
      <c r="K49" s="9"/>
      <c r="L49" s="63"/>
      <c r="M49" s="68"/>
      <c r="N49" s="20"/>
      <c r="O49" s="68"/>
      <c r="P49" s="20"/>
    </row>
    <row r="50" spans="1:16" ht="15" customHeight="1" x14ac:dyDescent="0.25">
      <c r="A50" s="23" t="s">
        <v>169</v>
      </c>
      <c r="B50" s="26"/>
      <c r="C50" s="26"/>
      <c r="D50" s="26" t="s">
        <v>5</v>
      </c>
      <c r="E50" s="68">
        <v>198538048.47999999</v>
      </c>
      <c r="F50" s="68">
        <v>0</v>
      </c>
      <c r="G50" s="83">
        <v>0</v>
      </c>
      <c r="H50" s="68"/>
      <c r="I50" s="83"/>
      <c r="J50" s="7"/>
      <c r="K50" s="9"/>
      <c r="L50" s="68">
        <v>186889095.08999997</v>
      </c>
      <c r="M50" s="68">
        <v>0</v>
      </c>
      <c r="N50" s="20">
        <v>0</v>
      </c>
      <c r="O50" s="68"/>
      <c r="P50" s="20"/>
    </row>
    <row r="51" spans="1:16" ht="15" customHeight="1" x14ac:dyDescent="0.25">
      <c r="A51" s="23" t="s">
        <v>170</v>
      </c>
      <c r="B51" s="26"/>
      <c r="C51" s="26"/>
      <c r="D51" s="26" t="s">
        <v>11</v>
      </c>
      <c r="E51" s="68">
        <v>198538048.47999999</v>
      </c>
      <c r="F51" s="68"/>
      <c r="G51" s="83"/>
      <c r="H51" s="68">
        <f>ROUND(SUM(E51/100)*I51,0)</f>
        <v>0</v>
      </c>
      <c r="I51" s="83">
        <v>0</v>
      </c>
      <c r="J51" s="7"/>
      <c r="K51" s="9"/>
      <c r="L51" s="68">
        <v>186889095.08999997</v>
      </c>
      <c r="M51" s="68"/>
      <c r="N51" s="20"/>
      <c r="O51" s="68">
        <v>0</v>
      </c>
      <c r="P51" s="20">
        <v>0</v>
      </c>
    </row>
    <row r="52" spans="1:16" ht="15" customHeight="1" x14ac:dyDescent="0.3">
      <c r="B52" s="28"/>
      <c r="C52" s="28" t="s">
        <v>366</v>
      </c>
      <c r="D52" s="26"/>
      <c r="E52" s="63"/>
      <c r="F52" s="68"/>
      <c r="G52" s="83"/>
      <c r="H52" s="68"/>
      <c r="I52" s="83"/>
      <c r="J52" s="7"/>
      <c r="K52" s="9"/>
      <c r="L52" s="63"/>
      <c r="M52" s="68"/>
      <c r="N52" s="20"/>
      <c r="O52" s="68"/>
      <c r="P52" s="20"/>
    </row>
    <row r="53" spans="1:16" ht="15" customHeight="1" x14ac:dyDescent="0.25">
      <c r="A53" s="23" t="s">
        <v>171</v>
      </c>
      <c r="B53" s="26"/>
      <c r="C53" s="26"/>
      <c r="D53" s="26" t="s">
        <v>5</v>
      </c>
      <c r="E53" s="68">
        <v>129332655.98999999</v>
      </c>
      <c r="F53" s="68">
        <f>ROUND(SUM(E53/100)*G53,0)</f>
        <v>2228531</v>
      </c>
      <c r="G53" s="83">
        <v>1.7231000000000001</v>
      </c>
      <c r="H53" s="68"/>
      <c r="I53" s="83"/>
      <c r="J53" s="7"/>
      <c r="K53" s="9"/>
      <c r="L53" s="68">
        <v>116434591.47000003</v>
      </c>
      <c r="M53" s="68">
        <v>2125746.3364677909</v>
      </c>
      <c r="N53" s="20">
        <v>1.8257000000000001</v>
      </c>
      <c r="O53" s="68"/>
      <c r="P53" s="20"/>
    </row>
    <row r="54" spans="1:16" ht="15" customHeight="1" x14ac:dyDescent="0.25">
      <c r="A54" s="23" t="s">
        <v>172</v>
      </c>
      <c r="B54" s="26"/>
      <c r="C54" s="26"/>
      <c r="D54" s="26" t="s">
        <v>11</v>
      </c>
      <c r="E54" s="68">
        <v>129332655.98999999</v>
      </c>
      <c r="F54" s="68"/>
      <c r="G54" s="83"/>
      <c r="H54" s="68">
        <f>ROUND(SUM(E54/100)*I54,0)</f>
        <v>0</v>
      </c>
      <c r="I54" s="83">
        <v>0</v>
      </c>
      <c r="J54" s="7"/>
      <c r="K54" s="9"/>
      <c r="L54" s="68">
        <v>116434591.47000003</v>
      </c>
      <c r="M54" s="68"/>
      <c r="N54" s="20"/>
      <c r="O54" s="68">
        <v>0</v>
      </c>
      <c r="P54" s="20">
        <v>0</v>
      </c>
    </row>
    <row r="55" spans="1:16" ht="15" customHeight="1" x14ac:dyDescent="0.3">
      <c r="B55" s="28"/>
      <c r="C55" s="28" t="s">
        <v>367</v>
      </c>
      <c r="D55" s="26"/>
      <c r="E55" s="63"/>
      <c r="F55" s="68"/>
      <c r="G55" s="83"/>
      <c r="H55" s="68"/>
      <c r="I55" s="83"/>
      <c r="J55" s="7"/>
      <c r="K55" s="9"/>
      <c r="L55" s="63"/>
      <c r="M55" s="68"/>
      <c r="N55" s="20"/>
      <c r="O55" s="68"/>
      <c r="P55" s="20"/>
    </row>
    <row r="56" spans="1:16" ht="15" customHeight="1" x14ac:dyDescent="0.25">
      <c r="A56" s="23" t="s">
        <v>173</v>
      </c>
      <c r="B56" s="26"/>
      <c r="C56" s="26"/>
      <c r="D56" s="26" t="s">
        <v>5</v>
      </c>
      <c r="E56" s="68">
        <v>3247</v>
      </c>
      <c r="F56" s="68">
        <f>ROUND(SUM(E56/100)*G56,0)</f>
        <v>233</v>
      </c>
      <c r="G56" s="83">
        <v>7.1694000000000004</v>
      </c>
      <c r="H56" s="68"/>
      <c r="I56" s="83"/>
      <c r="J56" s="7"/>
      <c r="K56" s="9"/>
      <c r="L56" s="68">
        <v>3639.12</v>
      </c>
      <c r="M56" s="68">
        <v>216.16372799999999</v>
      </c>
      <c r="N56" s="20">
        <v>5.94</v>
      </c>
      <c r="O56" s="68"/>
      <c r="P56" s="20"/>
    </row>
    <row r="57" spans="1:16" ht="15" customHeight="1" x14ac:dyDescent="0.25">
      <c r="A57" s="23" t="s">
        <v>174</v>
      </c>
      <c r="B57" s="26"/>
      <c r="C57" s="26"/>
      <c r="D57" s="26" t="s">
        <v>11</v>
      </c>
      <c r="E57" s="68">
        <v>3247</v>
      </c>
      <c r="F57" s="68"/>
      <c r="G57" s="83"/>
      <c r="H57" s="68">
        <f>ROUND(SUM(E57/100)*I57,0)</f>
        <v>0</v>
      </c>
      <c r="I57" s="83">
        <v>0</v>
      </c>
      <c r="J57" s="7"/>
      <c r="K57" s="9"/>
      <c r="L57" s="68">
        <v>3639.12</v>
      </c>
      <c r="M57" s="68"/>
      <c r="N57" s="20"/>
      <c r="O57" s="68">
        <v>0</v>
      </c>
      <c r="P57" s="20">
        <v>0</v>
      </c>
    </row>
    <row r="58" spans="1:16" ht="15" customHeight="1" x14ac:dyDescent="0.3">
      <c r="B58" s="28"/>
      <c r="C58" s="28" t="s">
        <v>368</v>
      </c>
      <c r="D58" s="26"/>
      <c r="E58" s="63"/>
      <c r="F58" s="68"/>
      <c r="G58" s="83"/>
      <c r="H58" s="68"/>
      <c r="I58" s="83"/>
      <c r="J58" s="7"/>
      <c r="K58" s="9"/>
      <c r="L58" s="63"/>
      <c r="M58" s="68"/>
      <c r="N58" s="20"/>
      <c r="O58" s="68"/>
      <c r="P58" s="20"/>
    </row>
    <row r="59" spans="1:16" ht="15" customHeight="1" x14ac:dyDescent="0.25">
      <c r="A59" s="23" t="s">
        <v>175</v>
      </c>
      <c r="B59" s="26"/>
      <c r="C59" s="26"/>
      <c r="D59" s="26" t="s">
        <v>5</v>
      </c>
      <c r="E59" s="68">
        <v>417561889.37000006</v>
      </c>
      <c r="F59" s="68">
        <v>16196391</v>
      </c>
      <c r="G59" s="83">
        <f t="shared" ref="G59" si="5">ROUND(F59/(E59/100),4)</f>
        <v>3.8788</v>
      </c>
      <c r="H59" s="68"/>
      <c r="I59" s="83"/>
      <c r="J59" s="7"/>
      <c r="K59" s="9"/>
      <c r="L59" s="68">
        <v>368934435.70000005</v>
      </c>
      <c r="M59" s="68">
        <v>15387886.3786113</v>
      </c>
      <c r="N59" s="20">
        <v>4.1708999999999996</v>
      </c>
      <c r="O59" s="68"/>
      <c r="P59" s="20"/>
    </row>
    <row r="60" spans="1:16" ht="15" customHeight="1" x14ac:dyDescent="0.25">
      <c r="A60" s="23" t="s">
        <v>176</v>
      </c>
      <c r="B60" s="26"/>
      <c r="C60" s="26"/>
      <c r="D60" s="26" t="s">
        <v>11</v>
      </c>
      <c r="E60" s="68">
        <v>417561889.37000006</v>
      </c>
      <c r="F60" s="68"/>
      <c r="G60" s="83"/>
      <c r="H60" s="68">
        <v>3256279</v>
      </c>
      <c r="I60" s="83">
        <f>ROUND(H60/(E60/100),4)</f>
        <v>0.77980000000000005</v>
      </c>
      <c r="J60" s="7"/>
      <c r="K60" s="9"/>
      <c r="L60" s="68">
        <v>368934435.70000005</v>
      </c>
      <c r="M60" s="68"/>
      <c r="N60" s="20"/>
      <c r="O60" s="68">
        <v>3098680.3254443002</v>
      </c>
      <c r="P60" s="20">
        <v>0.83989999999999998</v>
      </c>
    </row>
    <row r="61" spans="1:16" ht="15" customHeight="1" x14ac:dyDescent="0.3">
      <c r="B61" s="28"/>
      <c r="C61" s="28" t="s">
        <v>898</v>
      </c>
      <c r="D61" s="26"/>
      <c r="E61" s="63"/>
      <c r="F61" s="68"/>
      <c r="G61" s="83"/>
      <c r="H61" s="68"/>
      <c r="I61" s="83"/>
      <c r="J61" s="7"/>
      <c r="K61" s="9"/>
      <c r="L61" s="63"/>
      <c r="M61" s="68"/>
      <c r="N61" s="20"/>
      <c r="O61" s="68"/>
      <c r="P61" s="20"/>
    </row>
    <row r="62" spans="1:16" ht="15" customHeight="1" x14ac:dyDescent="0.25">
      <c r="A62" s="23" t="s">
        <v>177</v>
      </c>
      <c r="B62" s="26"/>
      <c r="C62" s="26"/>
      <c r="D62" s="26" t="s">
        <v>5</v>
      </c>
      <c r="E62" s="68">
        <v>23475.73</v>
      </c>
      <c r="F62" s="68">
        <v>0</v>
      </c>
      <c r="G62" s="83">
        <v>0</v>
      </c>
      <c r="H62" s="68"/>
      <c r="I62" s="83"/>
      <c r="J62" s="7"/>
      <c r="K62" s="9"/>
      <c r="L62" s="68">
        <v>22388.82</v>
      </c>
      <c r="M62" s="68">
        <v>0</v>
      </c>
      <c r="N62" s="20">
        <v>0</v>
      </c>
      <c r="O62" s="68"/>
      <c r="P62" s="20"/>
    </row>
    <row r="63" spans="1:16" ht="15" customHeight="1" x14ac:dyDescent="0.25">
      <c r="A63" s="23" t="s">
        <v>178</v>
      </c>
      <c r="B63" s="26"/>
      <c r="C63" s="26"/>
      <c r="D63" s="26" t="s">
        <v>11</v>
      </c>
      <c r="E63" s="68">
        <v>23475.73</v>
      </c>
      <c r="F63" s="68"/>
      <c r="G63" s="83"/>
      <c r="H63" s="68">
        <f>ROUND(SUM(E63/100)*I63,0)</f>
        <v>0</v>
      </c>
      <c r="I63" s="83">
        <v>0</v>
      </c>
      <c r="J63" s="7"/>
      <c r="K63" s="9"/>
      <c r="L63" s="68">
        <v>22388.82</v>
      </c>
      <c r="M63" s="68"/>
      <c r="N63" s="20"/>
      <c r="O63" s="68">
        <v>0</v>
      </c>
      <c r="P63" s="20">
        <v>0</v>
      </c>
    </row>
    <row r="64" spans="1:16" ht="15" customHeight="1" x14ac:dyDescent="0.25">
      <c r="B64" s="26"/>
      <c r="C64" s="26"/>
      <c r="D64" s="26"/>
      <c r="E64" s="63"/>
      <c r="F64" s="68"/>
      <c r="G64" s="83"/>
      <c r="H64" s="68"/>
      <c r="I64" s="83"/>
      <c r="J64" s="7"/>
      <c r="K64" s="9"/>
      <c r="L64" s="63"/>
      <c r="M64" s="68"/>
      <c r="N64" s="20"/>
      <c r="O64" s="68"/>
      <c r="P64" s="20"/>
    </row>
    <row r="65" spans="1:16" ht="15" customHeight="1" x14ac:dyDescent="0.3">
      <c r="B65" s="28" t="s">
        <v>349</v>
      </c>
      <c r="C65" s="28"/>
      <c r="D65" s="26"/>
      <c r="E65" s="63"/>
      <c r="F65" s="68"/>
      <c r="G65" s="83"/>
      <c r="H65" s="68"/>
      <c r="I65" s="83"/>
      <c r="J65" s="7"/>
      <c r="K65" s="9"/>
      <c r="L65" s="63"/>
      <c r="M65" s="68"/>
      <c r="N65" s="20"/>
      <c r="O65" s="68"/>
      <c r="P65" s="20"/>
    </row>
    <row r="66" spans="1:16" ht="15" customHeight="1" x14ac:dyDescent="0.3">
      <c r="B66" s="25"/>
      <c r="C66" s="25" t="s">
        <v>23</v>
      </c>
      <c r="D66" s="26"/>
      <c r="E66" s="63"/>
      <c r="F66" s="68"/>
      <c r="G66" s="83"/>
      <c r="H66" s="68"/>
      <c r="I66" s="83"/>
      <c r="J66" s="7"/>
      <c r="K66" s="9"/>
      <c r="L66" s="63"/>
      <c r="M66" s="68"/>
      <c r="N66" s="20"/>
      <c r="O66" s="68"/>
      <c r="P66" s="20"/>
    </row>
    <row r="67" spans="1:16" ht="15" customHeight="1" x14ac:dyDescent="0.25">
      <c r="A67" s="23" t="s">
        <v>179</v>
      </c>
      <c r="B67" s="26"/>
      <c r="C67" s="26"/>
      <c r="D67" s="26" t="s">
        <v>758</v>
      </c>
      <c r="E67" s="68">
        <v>280207382.16999996</v>
      </c>
      <c r="F67" s="68">
        <v>3779434</v>
      </c>
      <c r="G67" s="83">
        <v>1.3487987000000001</v>
      </c>
      <c r="H67" s="68"/>
      <c r="I67" s="83"/>
      <c r="J67" s="7"/>
      <c r="K67" s="9"/>
      <c r="L67" s="68">
        <v>261166306.75</v>
      </c>
      <c r="M67" s="68">
        <v>5342271.0125971911</v>
      </c>
      <c r="N67" s="20">
        <v>2.0455437299999999</v>
      </c>
      <c r="O67" s="68"/>
      <c r="P67" s="20"/>
    </row>
    <row r="68" spans="1:16" ht="15" customHeight="1" x14ac:dyDescent="0.25">
      <c r="A68" s="23" t="s">
        <v>179</v>
      </c>
      <c r="B68" s="26"/>
      <c r="C68" s="26"/>
      <c r="D68" s="26" t="s">
        <v>759</v>
      </c>
      <c r="E68" s="68">
        <v>280207382.16999996</v>
      </c>
      <c r="F68" s="68">
        <v>299826</v>
      </c>
      <c r="G68" s="83">
        <v>0.10700129999999999</v>
      </c>
      <c r="H68" s="68"/>
      <c r="I68" s="83"/>
      <c r="J68" s="7"/>
      <c r="K68" s="9"/>
      <c r="L68" s="68">
        <v>261166306.75</v>
      </c>
      <c r="M68" s="68">
        <v>287691.06201255828</v>
      </c>
      <c r="N68" s="20">
        <v>0.11015627000000001</v>
      </c>
      <c r="O68" s="68"/>
      <c r="P68" s="20"/>
    </row>
    <row r="69" spans="1:16" ht="15" customHeight="1" x14ac:dyDescent="0.25">
      <c r="A69" s="23" t="s">
        <v>179</v>
      </c>
      <c r="B69" s="26"/>
      <c r="C69" s="26"/>
      <c r="D69" s="26" t="s">
        <v>760</v>
      </c>
      <c r="E69" s="68">
        <v>280207382.16999996</v>
      </c>
      <c r="F69" s="68">
        <v>0</v>
      </c>
      <c r="G69" s="83">
        <v>0</v>
      </c>
      <c r="H69" s="68"/>
      <c r="I69" s="83"/>
      <c r="J69" s="7"/>
      <c r="K69" s="9"/>
      <c r="L69" s="68">
        <v>261166306.75</v>
      </c>
      <c r="M69" s="68">
        <v>0</v>
      </c>
      <c r="N69" s="20">
        <v>0</v>
      </c>
      <c r="O69" s="68"/>
      <c r="P69" s="20"/>
    </row>
    <row r="70" spans="1:16" ht="15" customHeight="1" x14ac:dyDescent="0.25">
      <c r="A70" s="73" t="s">
        <v>894</v>
      </c>
      <c r="B70" s="81"/>
      <c r="C70" s="26"/>
      <c r="D70" s="26" t="s">
        <v>890</v>
      </c>
      <c r="E70" s="68">
        <v>280207382.16999996</v>
      </c>
      <c r="F70" s="68">
        <f>ROUND(SUM(E70/100)*G70,0)</f>
        <v>557893</v>
      </c>
      <c r="G70" s="83">
        <v>0.1991</v>
      </c>
      <c r="H70" s="68"/>
      <c r="I70" s="83"/>
      <c r="J70" s="7"/>
      <c r="K70" s="9"/>
      <c r="L70" s="68">
        <v>0</v>
      </c>
      <c r="M70" s="68">
        <v>0</v>
      </c>
      <c r="N70" s="20">
        <v>0</v>
      </c>
      <c r="O70" s="68"/>
      <c r="P70" s="20"/>
    </row>
    <row r="71" spans="1:16" ht="15" customHeight="1" x14ac:dyDescent="0.3">
      <c r="A71" s="73" t="s">
        <v>893</v>
      </c>
      <c r="B71" s="81"/>
      <c r="C71" s="25"/>
      <c r="D71" s="26" t="s">
        <v>891</v>
      </c>
      <c r="E71" s="68">
        <v>280207382</v>
      </c>
      <c r="F71" s="68">
        <f>ROUND(SUM(E71/100)*G71,0)</f>
        <v>1857775</v>
      </c>
      <c r="G71" s="83">
        <v>0.66300000000000003</v>
      </c>
      <c r="H71" s="68"/>
      <c r="I71" s="83"/>
      <c r="J71" s="7"/>
      <c r="K71" s="9"/>
      <c r="L71" s="68">
        <v>0</v>
      </c>
      <c r="M71" s="68">
        <v>0</v>
      </c>
      <c r="N71" s="20">
        <v>0</v>
      </c>
      <c r="O71" s="68"/>
      <c r="P71" s="20"/>
    </row>
    <row r="72" spans="1:16" ht="15" customHeight="1" x14ac:dyDescent="0.25">
      <c r="A72" s="23" t="s">
        <v>180</v>
      </c>
      <c r="B72" s="26"/>
      <c r="C72" s="26"/>
      <c r="D72" s="84" t="s">
        <v>357</v>
      </c>
      <c r="E72" s="68">
        <v>280207382.16999996</v>
      </c>
      <c r="F72" s="68"/>
      <c r="G72" s="83"/>
      <c r="H72" s="68">
        <v>500000</v>
      </c>
      <c r="I72" s="83">
        <v>0.17843928026</v>
      </c>
      <c r="J72" s="7"/>
      <c r="K72" s="9"/>
      <c r="L72" s="68">
        <v>261166306.75</v>
      </c>
      <c r="M72" s="68"/>
      <c r="N72" s="20"/>
      <c r="O72" s="68">
        <v>499872.31111949997</v>
      </c>
      <c r="P72" s="20">
        <v>0.19139999999999999</v>
      </c>
    </row>
    <row r="73" spans="1:16" ht="15" customHeight="1" x14ac:dyDescent="0.25">
      <c r="A73" s="23" t="s">
        <v>180</v>
      </c>
      <c r="B73" s="26"/>
      <c r="C73" s="26"/>
      <c r="D73" s="84" t="s">
        <v>358</v>
      </c>
      <c r="E73" s="63">
        <v>280207382.16999996</v>
      </c>
      <c r="F73" s="68"/>
      <c r="G73" s="83"/>
      <c r="H73" s="68">
        <v>0</v>
      </c>
      <c r="I73" s="83">
        <v>0</v>
      </c>
      <c r="J73" s="7"/>
      <c r="K73" s="9"/>
      <c r="L73" s="63">
        <v>261166306.75</v>
      </c>
      <c r="M73" s="68"/>
      <c r="N73" s="20"/>
      <c r="O73" s="68">
        <v>0</v>
      </c>
      <c r="P73" s="20">
        <v>0</v>
      </c>
    </row>
    <row r="74" spans="1:16" ht="15" customHeight="1" x14ac:dyDescent="0.25">
      <c r="A74" s="23" t="s">
        <v>181</v>
      </c>
      <c r="B74" s="26"/>
      <c r="C74" s="26"/>
      <c r="D74" s="84" t="s">
        <v>369</v>
      </c>
      <c r="E74" s="63">
        <v>280207382</v>
      </c>
      <c r="F74" s="68"/>
      <c r="G74" s="83"/>
      <c r="H74" s="68">
        <v>1044333</v>
      </c>
      <c r="I74" s="83">
        <v>0.37269999999999998</v>
      </c>
      <c r="J74" s="7"/>
      <c r="K74" s="9"/>
      <c r="L74" s="63">
        <v>261166306.75</v>
      </c>
      <c r="M74" s="68"/>
      <c r="N74" s="20"/>
      <c r="O74" s="68">
        <v>1007057.278828</v>
      </c>
      <c r="P74" s="20">
        <v>0.3856</v>
      </c>
    </row>
    <row r="75" spans="1:16" ht="15" customHeight="1" x14ac:dyDescent="0.25">
      <c r="B75" s="26"/>
      <c r="C75" s="26"/>
      <c r="D75" s="26"/>
      <c r="E75" s="68"/>
      <c r="F75" s="64">
        <f>SUM(F67:F74)</f>
        <v>6494928</v>
      </c>
      <c r="G75" s="29">
        <f t="shared" ref="G75:I75" si="6">SUM(G67:G74)</f>
        <v>2.3179000000000003</v>
      </c>
      <c r="H75" s="64">
        <f t="shared" si="6"/>
        <v>1544333</v>
      </c>
      <c r="I75" s="29">
        <f t="shared" si="6"/>
        <v>0.55113928025999992</v>
      </c>
      <c r="J75" s="7"/>
      <c r="K75" s="9"/>
      <c r="L75" s="68"/>
      <c r="M75" s="64">
        <v>5629962.074609749</v>
      </c>
      <c r="N75" s="27">
        <v>2.1556999999999999</v>
      </c>
      <c r="O75" s="64">
        <v>1506929.5899474998</v>
      </c>
      <c r="P75" s="27">
        <v>0.57699999999999996</v>
      </c>
    </row>
    <row r="76" spans="1:16" ht="15" customHeight="1" x14ac:dyDescent="0.3">
      <c r="B76" s="25"/>
      <c r="C76" s="25" t="s">
        <v>24</v>
      </c>
      <c r="D76" s="26"/>
      <c r="E76" s="68"/>
      <c r="F76" s="68"/>
      <c r="G76" s="83"/>
      <c r="H76" s="68"/>
      <c r="I76" s="83"/>
      <c r="J76" s="7"/>
      <c r="K76" s="9"/>
      <c r="L76" s="68"/>
      <c r="M76" s="68"/>
      <c r="N76" s="20"/>
      <c r="O76" s="68"/>
      <c r="P76" s="20"/>
    </row>
    <row r="77" spans="1:16" ht="15" customHeight="1" x14ac:dyDescent="0.25">
      <c r="A77" s="23" t="s">
        <v>182</v>
      </c>
      <c r="B77" s="26"/>
      <c r="C77" s="26"/>
      <c r="D77" s="26" t="s">
        <v>758</v>
      </c>
      <c r="E77" s="68">
        <v>596857044.68999982</v>
      </c>
      <c r="F77" s="68">
        <v>9750947</v>
      </c>
      <c r="G77" s="83">
        <v>1.6337156052996651</v>
      </c>
      <c r="H77" s="68"/>
      <c r="I77" s="83"/>
      <c r="J77" s="7"/>
      <c r="K77" s="9"/>
      <c r="L77" s="68">
        <v>544689330.95000017</v>
      </c>
      <c r="M77" s="68">
        <v>9205015.2042980269</v>
      </c>
      <c r="N77" s="20">
        <v>1.6899569499999998</v>
      </c>
      <c r="O77" s="68"/>
      <c r="P77" s="20"/>
    </row>
    <row r="78" spans="1:16" ht="15" customHeight="1" x14ac:dyDescent="0.25">
      <c r="A78" s="23" t="s">
        <v>182</v>
      </c>
      <c r="B78" s="26"/>
      <c r="C78" s="26"/>
      <c r="D78" s="26" t="s">
        <v>759</v>
      </c>
      <c r="E78" s="68">
        <v>596857044.68999982</v>
      </c>
      <c r="F78" s="68">
        <v>661224</v>
      </c>
      <c r="G78" s="83">
        <v>0.11078439470033467</v>
      </c>
      <c r="H78" s="68"/>
      <c r="I78" s="83"/>
      <c r="J78" s="7"/>
      <c r="K78" s="9"/>
      <c r="L78" s="68">
        <v>544689330.95000017</v>
      </c>
      <c r="M78" s="68">
        <v>603205.57811862417</v>
      </c>
      <c r="N78" s="20">
        <v>0.11074305000000001</v>
      </c>
      <c r="O78" s="68"/>
      <c r="P78" s="20"/>
    </row>
    <row r="79" spans="1:16" ht="15" customHeight="1" x14ac:dyDescent="0.25">
      <c r="A79" s="23" t="s">
        <v>182</v>
      </c>
      <c r="B79" s="26"/>
      <c r="C79" s="26"/>
      <c r="D79" s="26" t="s">
        <v>760</v>
      </c>
      <c r="E79" s="68">
        <v>596857044.68999982</v>
      </c>
      <c r="F79" s="68">
        <v>0</v>
      </c>
      <c r="G79" s="83">
        <v>0</v>
      </c>
      <c r="H79" s="68"/>
      <c r="I79" s="83"/>
      <c r="J79" s="7"/>
      <c r="K79" s="9"/>
      <c r="L79" s="68">
        <v>544689330.95000017</v>
      </c>
      <c r="M79" s="68">
        <v>0</v>
      </c>
      <c r="N79" s="20">
        <v>0</v>
      </c>
      <c r="O79" s="68"/>
      <c r="P79" s="20"/>
    </row>
    <row r="80" spans="1:16" ht="15" customHeight="1" x14ac:dyDescent="0.25">
      <c r="A80" s="23" t="s">
        <v>184</v>
      </c>
      <c r="B80" s="26"/>
      <c r="C80" s="26"/>
      <c r="D80" s="84" t="s">
        <v>357</v>
      </c>
      <c r="E80" s="68">
        <v>596857044.68999982</v>
      </c>
      <c r="F80" s="68"/>
      <c r="G80" s="83"/>
      <c r="H80" s="68">
        <v>4470459</v>
      </c>
      <c r="I80" s="83">
        <v>0.749</v>
      </c>
      <c r="J80" s="7"/>
      <c r="K80" s="9"/>
      <c r="L80" s="68">
        <v>544689330.95000017</v>
      </c>
      <c r="M80" s="68"/>
      <c r="N80" s="20"/>
      <c r="O80" s="68">
        <v>4304135.0931669008</v>
      </c>
      <c r="P80" s="20">
        <v>0.79020000000000001</v>
      </c>
    </row>
    <row r="81" spans="1:16" ht="15" customHeight="1" x14ac:dyDescent="0.25">
      <c r="A81" s="23" t="s">
        <v>184</v>
      </c>
      <c r="B81" s="26"/>
      <c r="C81" s="26"/>
      <c r="D81" s="84" t="s">
        <v>358</v>
      </c>
      <c r="E81" s="63">
        <v>596857044.68999982</v>
      </c>
      <c r="F81" s="68"/>
      <c r="G81" s="83"/>
      <c r="H81" s="68">
        <v>0</v>
      </c>
      <c r="I81" s="83">
        <v>0</v>
      </c>
      <c r="J81" s="7"/>
      <c r="K81" s="9"/>
      <c r="L81" s="63">
        <v>544689330.95000017</v>
      </c>
      <c r="M81" s="68"/>
      <c r="N81" s="20"/>
      <c r="O81" s="68">
        <v>0</v>
      </c>
      <c r="P81" s="20">
        <v>0</v>
      </c>
    </row>
    <row r="82" spans="1:16" ht="15" customHeight="1" x14ac:dyDescent="0.25">
      <c r="A82" s="23" t="s">
        <v>183</v>
      </c>
      <c r="B82" s="26"/>
      <c r="C82" s="26"/>
      <c r="D82" s="84" t="s">
        <v>369</v>
      </c>
      <c r="E82" s="63">
        <v>596857045</v>
      </c>
      <c r="F82" s="68"/>
      <c r="G82" s="83"/>
      <c r="H82" s="68">
        <v>3239740</v>
      </c>
      <c r="I82" s="83">
        <v>0.54279999999999995</v>
      </c>
      <c r="J82" s="7"/>
      <c r="K82" s="9"/>
      <c r="L82" s="63">
        <v>544689330.95000017</v>
      </c>
      <c r="M82" s="68"/>
      <c r="N82" s="20"/>
      <c r="O82" s="68">
        <v>2995791.3202250008</v>
      </c>
      <c r="P82" s="20">
        <v>0.55000000000000004</v>
      </c>
    </row>
    <row r="83" spans="1:16" ht="15" customHeight="1" x14ac:dyDescent="0.25">
      <c r="B83" s="26"/>
      <c r="C83" s="26"/>
      <c r="D83" s="26"/>
      <c r="E83" s="68"/>
      <c r="F83" s="64">
        <f>SUM(F77:F82)</f>
        <v>10412171</v>
      </c>
      <c r="G83" s="29">
        <f t="shared" ref="G83:I83" si="7">SUM(G77:G82)</f>
        <v>1.7444999999999997</v>
      </c>
      <c r="H83" s="64">
        <f t="shared" si="7"/>
        <v>7710199</v>
      </c>
      <c r="I83" s="29">
        <f t="shared" si="7"/>
        <v>1.2917999999999998</v>
      </c>
      <c r="J83" s="7"/>
      <c r="K83" s="9"/>
      <c r="L83" s="68"/>
      <c r="M83" s="64">
        <v>9808220.782416651</v>
      </c>
      <c r="N83" s="27">
        <v>1.8006999999999997</v>
      </c>
      <c r="O83" s="64">
        <v>7299926.4133919012</v>
      </c>
      <c r="P83" s="27">
        <v>1.3402000000000001</v>
      </c>
    </row>
    <row r="84" spans="1:16" ht="15" customHeight="1" x14ac:dyDescent="0.3">
      <c r="B84" s="25"/>
      <c r="C84" s="25" t="s">
        <v>25</v>
      </c>
      <c r="D84" s="26"/>
      <c r="E84" s="68"/>
      <c r="F84" s="68"/>
      <c r="G84" s="83"/>
      <c r="H84" s="68"/>
      <c r="I84" s="83"/>
      <c r="J84" s="7"/>
      <c r="K84" s="9"/>
      <c r="L84" s="68"/>
      <c r="M84" s="68"/>
      <c r="N84" s="20"/>
      <c r="O84" s="68"/>
      <c r="P84" s="20"/>
    </row>
    <row r="85" spans="1:16" ht="15" customHeight="1" x14ac:dyDescent="0.25">
      <c r="A85" s="23" t="s">
        <v>185</v>
      </c>
      <c r="B85" s="26"/>
      <c r="C85" s="26"/>
      <c r="D85" s="26" t="s">
        <v>758</v>
      </c>
      <c r="E85" s="68">
        <v>56496237.309999995</v>
      </c>
      <c r="F85" s="68">
        <v>1026359</v>
      </c>
      <c r="G85" s="83">
        <v>1.816684847439084</v>
      </c>
      <c r="H85" s="68"/>
      <c r="I85" s="83"/>
      <c r="J85" s="7"/>
      <c r="K85" s="9"/>
      <c r="L85" s="68">
        <v>55475987.330000013</v>
      </c>
      <c r="M85" s="68">
        <v>1031258.4953258605</v>
      </c>
      <c r="N85" s="20">
        <v>1.8589276999999997</v>
      </c>
      <c r="O85" s="68"/>
      <c r="P85" s="20"/>
    </row>
    <row r="86" spans="1:16" ht="15" customHeight="1" x14ac:dyDescent="0.25">
      <c r="A86" s="23" t="s">
        <v>185</v>
      </c>
      <c r="B86" s="26"/>
      <c r="C86" s="26"/>
      <c r="D86" s="26" t="s">
        <v>759</v>
      </c>
      <c r="E86" s="68">
        <v>56496237.309999995</v>
      </c>
      <c r="F86" s="68">
        <v>63906</v>
      </c>
      <c r="G86" s="83">
        <v>0.11311515256091569</v>
      </c>
      <c r="H86" s="68"/>
      <c r="I86" s="83"/>
      <c r="J86" s="7"/>
      <c r="K86" s="9"/>
      <c r="L86" s="68">
        <v>55475987.330000013</v>
      </c>
      <c r="M86" s="68">
        <v>76430.543692249616</v>
      </c>
      <c r="N86" s="20">
        <v>0.13777230000000001</v>
      </c>
      <c r="O86" s="68"/>
      <c r="P86" s="20"/>
    </row>
    <row r="87" spans="1:16" ht="15" customHeight="1" x14ac:dyDescent="0.25">
      <c r="A87" s="23" t="s">
        <v>185</v>
      </c>
      <c r="B87" s="26"/>
      <c r="C87" s="26"/>
      <c r="D87" s="26" t="s">
        <v>760</v>
      </c>
      <c r="E87" s="68">
        <v>56496237.309999995</v>
      </c>
      <c r="F87" s="68">
        <v>0</v>
      </c>
      <c r="G87" s="83">
        <v>0</v>
      </c>
      <c r="H87" s="68"/>
      <c r="I87" s="83"/>
      <c r="J87" s="7"/>
      <c r="K87" s="9"/>
      <c r="L87" s="68">
        <v>55475987.330000013</v>
      </c>
      <c r="M87" s="68">
        <v>0</v>
      </c>
      <c r="N87" s="20">
        <v>0</v>
      </c>
      <c r="O87" s="68"/>
      <c r="P87" s="20"/>
    </row>
    <row r="88" spans="1:16" ht="15" customHeight="1" x14ac:dyDescent="0.25">
      <c r="A88" s="23" t="s">
        <v>186</v>
      </c>
      <c r="B88" s="26"/>
      <c r="C88" s="26"/>
      <c r="D88" s="84" t="s">
        <v>357</v>
      </c>
      <c r="E88" s="68">
        <v>56496237.309999995</v>
      </c>
      <c r="F88" s="68"/>
      <c r="G88" s="83"/>
      <c r="H88" s="68">
        <v>0</v>
      </c>
      <c r="I88" s="83">
        <v>0</v>
      </c>
      <c r="J88" s="7"/>
      <c r="K88" s="9"/>
      <c r="L88" s="68">
        <v>55475987.330000013</v>
      </c>
      <c r="M88" s="68"/>
      <c r="N88" s="20"/>
      <c r="O88" s="68">
        <v>0</v>
      </c>
      <c r="P88" s="20">
        <v>0</v>
      </c>
    </row>
    <row r="89" spans="1:16" ht="15" customHeight="1" x14ac:dyDescent="0.25">
      <c r="A89" s="23" t="s">
        <v>186</v>
      </c>
      <c r="B89" s="26"/>
      <c r="C89" s="26"/>
      <c r="D89" s="84" t="s">
        <v>358</v>
      </c>
      <c r="E89" s="63">
        <v>56496237.309999995</v>
      </c>
      <c r="F89" s="68"/>
      <c r="G89" s="83"/>
      <c r="H89" s="68">
        <v>0</v>
      </c>
      <c r="I89" s="83">
        <v>0</v>
      </c>
      <c r="J89" s="7"/>
      <c r="K89" s="9"/>
      <c r="L89" s="63">
        <v>55475987.330000013</v>
      </c>
      <c r="M89" s="68"/>
      <c r="N89" s="20"/>
      <c r="O89" s="68">
        <v>0</v>
      </c>
      <c r="P89" s="20">
        <v>0</v>
      </c>
    </row>
    <row r="90" spans="1:16" ht="15" customHeight="1" x14ac:dyDescent="0.25">
      <c r="A90" s="23" t="s">
        <v>187</v>
      </c>
      <c r="B90" s="26"/>
      <c r="C90" s="26"/>
      <c r="D90" s="84" t="s">
        <v>369</v>
      </c>
      <c r="E90" s="63">
        <v>56496237.309999995</v>
      </c>
      <c r="F90" s="68"/>
      <c r="G90" s="83"/>
      <c r="H90" s="68">
        <v>0</v>
      </c>
      <c r="I90" s="83">
        <v>0</v>
      </c>
      <c r="J90" s="7"/>
      <c r="K90" s="9"/>
      <c r="L90" s="63">
        <v>55475987.330000013</v>
      </c>
      <c r="M90" s="68"/>
      <c r="N90" s="20"/>
      <c r="O90" s="68">
        <v>0</v>
      </c>
      <c r="P90" s="20">
        <v>0</v>
      </c>
    </row>
    <row r="91" spans="1:16" ht="15" customHeight="1" x14ac:dyDescent="0.25">
      <c r="B91" s="26"/>
      <c r="C91" s="26"/>
      <c r="D91" s="26"/>
      <c r="E91" s="68"/>
      <c r="F91" s="64">
        <v>1090265</v>
      </c>
      <c r="G91" s="29">
        <v>1.9297999999999997</v>
      </c>
      <c r="H91" s="64">
        <v>0</v>
      </c>
      <c r="I91" s="29">
        <v>0</v>
      </c>
      <c r="J91" s="7"/>
      <c r="K91" s="9"/>
      <c r="L91" s="68"/>
      <c r="M91" s="64">
        <v>1107689.0390181101</v>
      </c>
      <c r="N91" s="27">
        <v>1.9966999999999997</v>
      </c>
      <c r="O91" s="64">
        <v>0</v>
      </c>
      <c r="P91" s="27">
        <v>0</v>
      </c>
    </row>
    <row r="92" spans="1:16" ht="15" customHeight="1" x14ac:dyDescent="0.3">
      <c r="B92" s="25"/>
      <c r="C92" s="25" t="s">
        <v>26</v>
      </c>
      <c r="D92" s="26"/>
      <c r="E92" s="68"/>
      <c r="F92" s="68"/>
      <c r="G92" s="83"/>
      <c r="H92" s="68"/>
      <c r="I92" s="83"/>
      <c r="J92" s="7"/>
      <c r="K92" s="9"/>
      <c r="L92" s="68"/>
      <c r="M92" s="68"/>
      <c r="N92" s="20"/>
      <c r="O92" s="68"/>
      <c r="P92" s="20"/>
    </row>
    <row r="93" spans="1:16" ht="15" customHeight="1" x14ac:dyDescent="0.25">
      <c r="A93" s="23" t="s">
        <v>188</v>
      </c>
      <c r="B93" s="26"/>
      <c r="C93" s="26"/>
      <c r="D93" s="26" t="s">
        <v>758</v>
      </c>
      <c r="E93" s="68">
        <v>28704293.440000005</v>
      </c>
      <c r="F93" s="68">
        <v>600806</v>
      </c>
      <c r="G93" s="83">
        <v>2.093086956327304</v>
      </c>
      <c r="H93" s="68"/>
      <c r="I93" s="83"/>
      <c r="J93" s="7"/>
      <c r="K93" s="9"/>
      <c r="L93" s="68">
        <v>26575845.230000008</v>
      </c>
      <c r="M93" s="68">
        <v>590612.51139795862</v>
      </c>
      <c r="N93" s="20">
        <v>2.22236586</v>
      </c>
      <c r="O93" s="68"/>
      <c r="P93" s="20"/>
    </row>
    <row r="94" spans="1:16" ht="15" customHeight="1" x14ac:dyDescent="0.25">
      <c r="A94" s="23" t="s">
        <v>188</v>
      </c>
      <c r="B94" s="26"/>
      <c r="C94" s="26"/>
      <c r="D94" s="26" t="s">
        <v>759</v>
      </c>
      <c r="E94" s="68">
        <v>28704293.440000005</v>
      </c>
      <c r="F94" s="68">
        <v>34420</v>
      </c>
      <c r="G94" s="83">
        <v>0.11991304367269641</v>
      </c>
      <c r="H94" s="68"/>
      <c r="I94" s="83"/>
      <c r="J94" s="7"/>
      <c r="K94" s="9"/>
      <c r="L94" s="68">
        <v>26575845.230000008</v>
      </c>
      <c r="M94" s="68">
        <v>44045.248539671535</v>
      </c>
      <c r="N94" s="20">
        <v>0.16573414</v>
      </c>
      <c r="O94" s="68"/>
      <c r="P94" s="20"/>
    </row>
    <row r="95" spans="1:16" ht="15" customHeight="1" x14ac:dyDescent="0.25">
      <c r="A95" s="23" t="s">
        <v>188</v>
      </c>
      <c r="B95" s="26"/>
      <c r="C95" s="26"/>
      <c r="D95" s="26" t="s">
        <v>760</v>
      </c>
      <c r="E95" s="68">
        <v>28704293.440000005</v>
      </c>
      <c r="F95" s="68">
        <v>0</v>
      </c>
      <c r="G95" s="83">
        <v>0</v>
      </c>
      <c r="H95" s="68"/>
      <c r="I95" s="83"/>
      <c r="J95" s="7"/>
      <c r="K95" s="9"/>
      <c r="L95" s="68">
        <v>26575845.230000008</v>
      </c>
      <c r="M95" s="68">
        <v>0</v>
      </c>
      <c r="N95" s="20">
        <v>0</v>
      </c>
      <c r="O95" s="68"/>
      <c r="P95" s="20"/>
    </row>
    <row r="96" spans="1:16" ht="15" customHeight="1" x14ac:dyDescent="0.25">
      <c r="A96" s="23" t="s">
        <v>189</v>
      </c>
      <c r="B96" s="26"/>
      <c r="C96" s="26"/>
      <c r="D96" s="84" t="s">
        <v>357</v>
      </c>
      <c r="E96" s="68">
        <v>28704293.440000005</v>
      </c>
      <c r="F96" s="68"/>
      <c r="G96" s="83"/>
      <c r="H96" s="68">
        <v>783599</v>
      </c>
      <c r="I96" s="83">
        <v>2.7299000000000002</v>
      </c>
      <c r="J96" s="7"/>
      <c r="K96" s="9"/>
      <c r="L96" s="68">
        <v>26575845.230000008</v>
      </c>
      <c r="M96" s="68"/>
      <c r="N96" s="20"/>
      <c r="O96" s="68">
        <v>770593.20828908018</v>
      </c>
      <c r="P96" s="20">
        <v>2.8996</v>
      </c>
    </row>
    <row r="97" spans="1:16" ht="15" customHeight="1" x14ac:dyDescent="0.25">
      <c r="A97" s="23" t="s">
        <v>189</v>
      </c>
      <c r="B97" s="26"/>
      <c r="C97" s="26"/>
      <c r="D97" s="84" t="s">
        <v>358</v>
      </c>
      <c r="E97" s="63">
        <v>28704293.440000005</v>
      </c>
      <c r="F97" s="68"/>
      <c r="G97" s="83"/>
      <c r="H97" s="68">
        <v>0</v>
      </c>
      <c r="I97" s="83">
        <v>0</v>
      </c>
      <c r="J97" s="7"/>
      <c r="K97" s="9"/>
      <c r="L97" s="63">
        <v>26575845.230000008</v>
      </c>
      <c r="M97" s="68"/>
      <c r="N97" s="20"/>
      <c r="O97" s="68">
        <v>0</v>
      </c>
      <c r="P97" s="20">
        <v>0</v>
      </c>
    </row>
    <row r="98" spans="1:16" ht="15" customHeight="1" x14ac:dyDescent="0.25">
      <c r="A98" s="23" t="s">
        <v>190</v>
      </c>
      <c r="B98" s="26"/>
      <c r="C98" s="26"/>
      <c r="D98" s="84" t="s">
        <v>369</v>
      </c>
      <c r="E98" s="63">
        <v>28704293.440000005</v>
      </c>
      <c r="F98" s="68"/>
      <c r="G98" s="83"/>
      <c r="H98" s="68">
        <v>115678</v>
      </c>
      <c r="I98" s="83">
        <v>0.40300000000000002</v>
      </c>
      <c r="J98" s="7"/>
      <c r="K98" s="9"/>
      <c r="L98" s="63">
        <v>26575845.230000008</v>
      </c>
      <c r="M98" s="68"/>
      <c r="N98" s="20"/>
      <c r="O98" s="68">
        <v>114010.37603670002</v>
      </c>
      <c r="P98" s="20">
        <v>0.42899999999999999</v>
      </c>
    </row>
    <row r="99" spans="1:16" ht="15" customHeight="1" x14ac:dyDescent="0.25">
      <c r="B99" s="26"/>
      <c r="C99" s="26"/>
      <c r="D99" s="26"/>
      <c r="E99" s="68"/>
      <c r="F99" s="64">
        <v>635226</v>
      </c>
      <c r="G99" s="29">
        <v>2.2130000000000005</v>
      </c>
      <c r="H99" s="64">
        <v>899277</v>
      </c>
      <c r="I99" s="29">
        <v>3.1329000000000002</v>
      </c>
      <c r="J99" s="7"/>
      <c r="K99" s="9"/>
      <c r="L99" s="68"/>
      <c r="M99" s="64">
        <v>634657.75993763015</v>
      </c>
      <c r="N99" s="27">
        <v>2.3881000000000001</v>
      </c>
      <c r="O99" s="64">
        <v>884603.58432578016</v>
      </c>
      <c r="P99" s="27">
        <v>3.3285999999999998</v>
      </c>
    </row>
    <row r="100" spans="1:16" ht="15" customHeight="1" x14ac:dyDescent="0.3">
      <c r="B100" s="25"/>
      <c r="C100" s="25" t="s">
        <v>27</v>
      </c>
      <c r="D100" s="26"/>
      <c r="E100" s="68"/>
      <c r="F100" s="68"/>
      <c r="G100" s="83"/>
      <c r="H100" s="68"/>
      <c r="I100" s="83"/>
      <c r="J100" s="7"/>
      <c r="K100" s="9"/>
      <c r="L100" s="68"/>
      <c r="M100" s="68"/>
      <c r="N100" s="20"/>
      <c r="O100" s="68"/>
      <c r="P100" s="20"/>
    </row>
    <row r="101" spans="1:16" ht="15" customHeight="1" x14ac:dyDescent="0.25">
      <c r="A101" s="23" t="s">
        <v>191</v>
      </c>
      <c r="B101" s="26"/>
      <c r="C101" s="26"/>
      <c r="D101" s="26" t="s">
        <v>758</v>
      </c>
      <c r="E101" s="68">
        <v>2619475.9700000002</v>
      </c>
      <c r="F101" s="68">
        <v>0</v>
      </c>
      <c r="G101" s="83">
        <v>0</v>
      </c>
      <c r="H101" s="68"/>
      <c r="I101" s="83"/>
      <c r="J101" s="7"/>
      <c r="K101" s="9"/>
      <c r="L101" s="68">
        <v>2556130.2700000009</v>
      </c>
      <c r="M101" s="68">
        <v>0</v>
      </c>
      <c r="N101" s="20">
        <v>0</v>
      </c>
      <c r="O101" s="68"/>
      <c r="P101" s="20"/>
    </row>
    <row r="102" spans="1:16" ht="15" customHeight="1" x14ac:dyDescent="0.25">
      <c r="A102" s="23" t="s">
        <v>191</v>
      </c>
      <c r="B102" s="26"/>
      <c r="C102" s="26"/>
      <c r="D102" s="26" t="s">
        <v>759</v>
      </c>
      <c r="E102" s="68">
        <v>2619475.9700000002</v>
      </c>
      <c r="F102" s="68">
        <v>0</v>
      </c>
      <c r="G102" s="83">
        <v>0</v>
      </c>
      <c r="H102" s="68"/>
      <c r="I102" s="83"/>
      <c r="J102" s="7"/>
      <c r="K102" s="9"/>
      <c r="L102" s="68">
        <v>2556130.2700000009</v>
      </c>
      <c r="M102" s="68">
        <v>0</v>
      </c>
      <c r="N102" s="20">
        <v>0</v>
      </c>
      <c r="O102" s="68"/>
      <c r="P102" s="20"/>
    </row>
    <row r="103" spans="1:16" ht="15" customHeight="1" x14ac:dyDescent="0.25">
      <c r="A103" s="23" t="s">
        <v>191</v>
      </c>
      <c r="B103" s="26"/>
      <c r="C103" s="26"/>
      <c r="D103" s="26" t="s">
        <v>760</v>
      </c>
      <c r="E103" s="68">
        <v>2619475.9700000002</v>
      </c>
      <c r="F103" s="68">
        <v>0</v>
      </c>
      <c r="G103" s="83">
        <v>0</v>
      </c>
      <c r="H103" s="68"/>
      <c r="I103" s="83"/>
      <c r="J103" s="7"/>
      <c r="K103" s="9"/>
      <c r="L103" s="68">
        <v>2556130.2700000009</v>
      </c>
      <c r="M103" s="68">
        <v>0</v>
      </c>
      <c r="N103" s="20">
        <v>0</v>
      </c>
      <c r="O103" s="68"/>
      <c r="P103" s="20"/>
    </row>
    <row r="104" spans="1:16" ht="15" customHeight="1" x14ac:dyDescent="0.25">
      <c r="A104" s="23" t="s">
        <v>192</v>
      </c>
      <c r="B104" s="26"/>
      <c r="C104" s="26"/>
      <c r="D104" s="84" t="s">
        <v>357</v>
      </c>
      <c r="E104" s="68">
        <v>2619475.9700000002</v>
      </c>
      <c r="F104" s="68"/>
      <c r="G104" s="83"/>
      <c r="H104" s="68">
        <v>0</v>
      </c>
      <c r="I104" s="83">
        <v>0</v>
      </c>
      <c r="J104" s="7"/>
      <c r="K104" s="9"/>
      <c r="L104" s="68">
        <v>2556130.2700000009</v>
      </c>
      <c r="M104" s="68"/>
      <c r="N104" s="20"/>
      <c r="O104" s="68">
        <v>0</v>
      </c>
      <c r="P104" s="20">
        <v>0</v>
      </c>
    </row>
    <row r="105" spans="1:16" ht="15" customHeight="1" x14ac:dyDescent="0.25">
      <c r="A105" s="23" t="s">
        <v>192</v>
      </c>
      <c r="B105" s="26"/>
      <c r="C105" s="26"/>
      <c r="D105" s="84" t="s">
        <v>358</v>
      </c>
      <c r="E105" s="63">
        <v>2619475.9700000002</v>
      </c>
      <c r="F105" s="68"/>
      <c r="G105" s="83"/>
      <c r="H105" s="68">
        <v>0</v>
      </c>
      <c r="I105" s="83">
        <v>0</v>
      </c>
      <c r="J105" s="7"/>
      <c r="K105" s="9"/>
      <c r="L105" s="63">
        <v>2556130.2700000009</v>
      </c>
      <c r="M105" s="68"/>
      <c r="N105" s="20"/>
      <c r="O105" s="68">
        <v>0</v>
      </c>
      <c r="P105" s="20">
        <v>0</v>
      </c>
    </row>
    <row r="106" spans="1:16" ht="15" customHeight="1" x14ac:dyDescent="0.25">
      <c r="A106" s="23" t="s">
        <v>193</v>
      </c>
      <c r="B106" s="26"/>
      <c r="C106" s="26"/>
      <c r="D106" s="84" t="s">
        <v>369</v>
      </c>
      <c r="E106" s="63">
        <v>2619475.9700000002</v>
      </c>
      <c r="F106" s="68"/>
      <c r="G106" s="83"/>
      <c r="H106" s="68">
        <v>0</v>
      </c>
      <c r="I106" s="83">
        <v>0</v>
      </c>
      <c r="J106" s="7"/>
      <c r="K106" s="9"/>
      <c r="L106" s="63">
        <v>2556130.2700000009</v>
      </c>
      <c r="M106" s="68"/>
      <c r="N106" s="20"/>
      <c r="O106" s="68">
        <v>0</v>
      </c>
      <c r="P106" s="20">
        <v>0</v>
      </c>
    </row>
    <row r="107" spans="1:16" ht="15" customHeight="1" x14ac:dyDescent="0.25">
      <c r="B107" s="26"/>
      <c r="C107" s="26"/>
      <c r="D107" s="26"/>
      <c r="E107" s="68"/>
      <c r="F107" s="64">
        <v>0</v>
      </c>
      <c r="G107" s="29">
        <v>0</v>
      </c>
      <c r="H107" s="64">
        <v>0</v>
      </c>
      <c r="I107" s="29">
        <v>0</v>
      </c>
      <c r="J107" s="7"/>
      <c r="K107" s="9"/>
      <c r="L107" s="68"/>
      <c r="M107" s="64">
        <v>0</v>
      </c>
      <c r="N107" s="27">
        <v>0</v>
      </c>
      <c r="O107" s="64">
        <v>0</v>
      </c>
      <c r="P107" s="27">
        <v>0</v>
      </c>
    </row>
    <row r="108" spans="1:16" ht="15" customHeight="1" x14ac:dyDescent="0.3">
      <c r="B108" s="25"/>
      <c r="C108" s="25" t="s">
        <v>28</v>
      </c>
      <c r="D108" s="26"/>
      <c r="E108" s="68"/>
      <c r="F108" s="68"/>
      <c r="G108" s="83"/>
      <c r="H108" s="68"/>
      <c r="I108" s="83"/>
      <c r="J108" s="7"/>
      <c r="K108" s="9"/>
      <c r="L108" s="68"/>
      <c r="M108" s="68"/>
      <c r="N108" s="20"/>
      <c r="O108" s="68"/>
      <c r="P108" s="20"/>
    </row>
    <row r="109" spans="1:16" ht="15" customHeight="1" x14ac:dyDescent="0.25">
      <c r="A109" s="23" t="s">
        <v>194</v>
      </c>
      <c r="B109" s="26"/>
      <c r="C109" s="26"/>
      <c r="D109" s="26" t="s">
        <v>758</v>
      </c>
      <c r="E109" s="68">
        <v>114049286.79000001</v>
      </c>
      <c r="F109" s="68">
        <v>1984108</v>
      </c>
      <c r="G109" s="83">
        <v>1.7396936300000001</v>
      </c>
      <c r="H109" s="68"/>
      <c r="I109" s="83"/>
      <c r="J109" s="7"/>
      <c r="K109" s="9"/>
      <c r="L109" s="68">
        <v>104419906.45999999</v>
      </c>
      <c r="M109" s="68">
        <v>1822403.9134072687</v>
      </c>
      <c r="N109" s="20">
        <v>1.7452648400000002</v>
      </c>
      <c r="O109" s="68"/>
      <c r="P109" s="20"/>
    </row>
    <row r="110" spans="1:16" ht="15" customHeight="1" x14ac:dyDescent="0.25">
      <c r="A110" s="23" t="s">
        <v>194</v>
      </c>
      <c r="B110" s="26"/>
      <c r="C110" s="26"/>
      <c r="D110" s="26" t="s">
        <v>759</v>
      </c>
      <c r="E110" s="68">
        <v>114049286.79000001</v>
      </c>
      <c r="F110" s="68">
        <v>73455</v>
      </c>
      <c r="G110" s="83">
        <v>6.4406369999999991E-2</v>
      </c>
      <c r="H110" s="68"/>
      <c r="I110" s="83"/>
      <c r="J110" s="7"/>
      <c r="K110" s="9"/>
      <c r="L110" s="68">
        <v>104419906.45999999</v>
      </c>
      <c r="M110" s="68">
        <v>124400.82263297134</v>
      </c>
      <c r="N110" s="20">
        <v>0.11913516</v>
      </c>
      <c r="O110" s="68"/>
      <c r="P110" s="20"/>
    </row>
    <row r="111" spans="1:16" ht="15" customHeight="1" x14ac:dyDescent="0.25">
      <c r="A111" s="23" t="s">
        <v>194</v>
      </c>
      <c r="B111" s="26"/>
      <c r="C111" s="26"/>
      <c r="D111" s="26" t="s">
        <v>760</v>
      </c>
      <c r="E111" s="68">
        <v>114049286.79000001</v>
      </c>
      <c r="F111" s="68">
        <v>0</v>
      </c>
      <c r="G111" s="83">
        <v>0</v>
      </c>
      <c r="H111" s="68"/>
      <c r="I111" s="83"/>
      <c r="J111" s="7"/>
      <c r="K111" s="9"/>
      <c r="L111" s="68">
        <v>104419906.45999999</v>
      </c>
      <c r="M111" s="68">
        <v>0</v>
      </c>
      <c r="N111" s="20">
        <v>0</v>
      </c>
      <c r="O111" s="68"/>
      <c r="P111" s="20"/>
    </row>
    <row r="112" spans="1:16" ht="15" customHeight="1" x14ac:dyDescent="0.25">
      <c r="A112" s="23" t="s">
        <v>195</v>
      </c>
      <c r="B112" s="26"/>
      <c r="C112" s="26"/>
      <c r="D112" s="84" t="s">
        <v>357</v>
      </c>
      <c r="E112" s="68">
        <v>114049286.79000001</v>
      </c>
      <c r="F112" s="68"/>
      <c r="G112" s="83"/>
      <c r="H112" s="68">
        <v>0</v>
      </c>
      <c r="I112" s="83">
        <v>0</v>
      </c>
      <c r="J112" s="7"/>
      <c r="K112" s="9"/>
      <c r="L112" s="68">
        <v>104419906.45999999</v>
      </c>
      <c r="M112" s="68"/>
      <c r="N112" s="20"/>
      <c r="O112" s="68">
        <v>0</v>
      </c>
      <c r="P112" s="20">
        <v>0</v>
      </c>
    </row>
    <row r="113" spans="1:16" ht="15" customHeight="1" x14ac:dyDescent="0.25">
      <c r="A113" s="23" t="s">
        <v>195</v>
      </c>
      <c r="B113" s="26"/>
      <c r="C113" s="26"/>
      <c r="D113" s="84" t="s">
        <v>358</v>
      </c>
      <c r="E113" s="63">
        <v>114049286.79000001</v>
      </c>
      <c r="F113" s="68"/>
      <c r="G113" s="83"/>
      <c r="H113" s="68">
        <v>0</v>
      </c>
      <c r="I113" s="83">
        <v>0</v>
      </c>
      <c r="J113" s="7"/>
      <c r="K113" s="9"/>
      <c r="L113" s="63">
        <v>104419906.45999999</v>
      </c>
      <c r="M113" s="68"/>
      <c r="N113" s="20"/>
      <c r="O113" s="68">
        <v>0</v>
      </c>
      <c r="P113" s="20">
        <v>0</v>
      </c>
    </row>
    <row r="114" spans="1:16" ht="15" customHeight="1" x14ac:dyDescent="0.25">
      <c r="A114" s="23" t="s">
        <v>196</v>
      </c>
      <c r="B114" s="26"/>
      <c r="C114" s="26"/>
      <c r="D114" s="84" t="s">
        <v>369</v>
      </c>
      <c r="E114" s="63">
        <v>114049286.79000001</v>
      </c>
      <c r="F114" s="68"/>
      <c r="G114" s="83"/>
      <c r="H114" s="68">
        <v>0</v>
      </c>
      <c r="I114" s="83">
        <v>0</v>
      </c>
      <c r="J114" s="7"/>
      <c r="K114" s="9"/>
      <c r="L114" s="63">
        <v>104419906.45999999</v>
      </c>
      <c r="M114" s="68"/>
      <c r="N114" s="20"/>
      <c r="O114" s="68">
        <v>0</v>
      </c>
      <c r="P114" s="20">
        <v>0</v>
      </c>
    </row>
    <row r="115" spans="1:16" ht="15" customHeight="1" x14ac:dyDescent="0.25">
      <c r="B115" s="26"/>
      <c r="C115" s="26"/>
      <c r="D115" s="26"/>
      <c r="E115" s="68"/>
      <c r="F115" s="64">
        <v>2057563</v>
      </c>
      <c r="G115" s="29">
        <v>1.8041</v>
      </c>
      <c r="H115" s="64">
        <v>0</v>
      </c>
      <c r="I115" s="29">
        <v>0</v>
      </c>
      <c r="J115" s="7"/>
      <c r="K115" s="9"/>
      <c r="L115" s="68"/>
      <c r="M115" s="64">
        <v>1946804.7360402402</v>
      </c>
      <c r="N115" s="27">
        <v>1.8644000000000001</v>
      </c>
      <c r="O115" s="64">
        <v>0</v>
      </c>
      <c r="P115" s="27">
        <v>0</v>
      </c>
    </row>
    <row r="116" spans="1:16" ht="15" customHeight="1" x14ac:dyDescent="0.3">
      <c r="B116" s="25"/>
      <c r="C116" s="25" t="s">
        <v>29</v>
      </c>
      <c r="D116" s="26"/>
      <c r="E116" s="68"/>
      <c r="F116" s="68"/>
      <c r="G116" s="83"/>
      <c r="H116" s="68"/>
      <c r="I116" s="83"/>
      <c r="J116" s="7"/>
      <c r="K116" s="9"/>
      <c r="L116" s="68"/>
      <c r="M116" s="68"/>
      <c r="N116" s="20"/>
      <c r="O116" s="68"/>
      <c r="P116" s="20"/>
    </row>
    <row r="117" spans="1:16" ht="15" customHeight="1" x14ac:dyDescent="0.25">
      <c r="A117" s="23" t="s">
        <v>197</v>
      </c>
      <c r="B117" s="26"/>
      <c r="C117" s="26"/>
      <c r="D117" s="26" t="s">
        <v>758</v>
      </c>
      <c r="E117" s="68">
        <v>47049592.259999998</v>
      </c>
      <c r="F117" s="68">
        <v>1201467</v>
      </c>
      <c r="G117" s="83">
        <v>2.5536181600000001</v>
      </c>
      <c r="H117" s="68"/>
      <c r="I117" s="83"/>
      <c r="J117" s="7"/>
      <c r="K117" s="9"/>
      <c r="L117" s="68">
        <v>45176000.649999999</v>
      </c>
      <c r="M117" s="68">
        <v>1195812.3512855517</v>
      </c>
      <c r="N117" s="20">
        <v>2.6470079999999996</v>
      </c>
      <c r="O117" s="68"/>
      <c r="P117" s="20"/>
    </row>
    <row r="118" spans="1:16" ht="15" customHeight="1" x14ac:dyDescent="0.25">
      <c r="A118" s="23" t="s">
        <v>197</v>
      </c>
      <c r="B118" s="26"/>
      <c r="C118" s="26"/>
      <c r="D118" s="26" t="s">
        <v>759</v>
      </c>
      <c r="E118" s="68">
        <v>47049592.259999998</v>
      </c>
      <c r="F118" s="68">
        <v>53722</v>
      </c>
      <c r="G118" s="83">
        <v>0.11418184000000002</v>
      </c>
      <c r="H118" s="68"/>
      <c r="I118" s="83"/>
      <c r="J118" s="7"/>
      <c r="K118" s="9"/>
      <c r="L118" s="68">
        <v>45176000.649999999</v>
      </c>
      <c r="M118" s="68">
        <v>49825.514636897999</v>
      </c>
      <c r="N118" s="20">
        <v>0.110292</v>
      </c>
      <c r="O118" s="68"/>
      <c r="P118" s="20"/>
    </row>
    <row r="119" spans="1:16" ht="15" customHeight="1" x14ac:dyDescent="0.25">
      <c r="A119" s="23" t="s">
        <v>197</v>
      </c>
      <c r="B119" s="26"/>
      <c r="C119" s="26"/>
      <c r="D119" s="26" t="s">
        <v>760</v>
      </c>
      <c r="E119" s="68">
        <v>47049592.259999998</v>
      </c>
      <c r="F119" s="68">
        <v>0</v>
      </c>
      <c r="G119" s="83">
        <v>0</v>
      </c>
      <c r="H119" s="68"/>
      <c r="I119" s="83"/>
      <c r="J119" s="7"/>
      <c r="K119" s="9"/>
      <c r="L119" s="68">
        <v>45176000.649999999</v>
      </c>
      <c r="M119" s="68">
        <v>0</v>
      </c>
      <c r="N119" s="20">
        <v>0</v>
      </c>
      <c r="O119" s="68"/>
      <c r="P119" s="20"/>
    </row>
    <row r="120" spans="1:16" ht="15" customHeight="1" x14ac:dyDescent="0.25">
      <c r="A120" s="23" t="s">
        <v>198</v>
      </c>
      <c r="B120" s="26"/>
      <c r="C120" s="26"/>
      <c r="D120" s="84" t="s">
        <v>357</v>
      </c>
      <c r="E120" s="68">
        <v>47049592.259999998</v>
      </c>
      <c r="F120" s="68"/>
      <c r="G120" s="83"/>
      <c r="H120" s="68">
        <v>0</v>
      </c>
      <c r="I120" s="83">
        <v>0</v>
      </c>
      <c r="J120" s="7"/>
      <c r="K120" s="9"/>
      <c r="L120" s="68">
        <v>45176000.649999999</v>
      </c>
      <c r="M120" s="68"/>
      <c r="N120" s="20"/>
      <c r="O120" s="68">
        <v>0</v>
      </c>
      <c r="P120" s="20">
        <v>0</v>
      </c>
    </row>
    <row r="121" spans="1:16" ht="15" customHeight="1" x14ac:dyDescent="0.25">
      <c r="A121" s="23" t="s">
        <v>198</v>
      </c>
      <c r="B121" s="26"/>
      <c r="C121" s="26"/>
      <c r="D121" s="84" t="s">
        <v>358</v>
      </c>
      <c r="E121" s="63">
        <v>47049592.259999998</v>
      </c>
      <c r="F121" s="68"/>
      <c r="G121" s="83"/>
      <c r="H121" s="68">
        <v>0</v>
      </c>
      <c r="I121" s="83">
        <v>0</v>
      </c>
      <c r="J121" s="7"/>
      <c r="K121" s="9"/>
      <c r="L121" s="63">
        <v>45176000.649999999</v>
      </c>
      <c r="M121" s="68"/>
      <c r="N121" s="20"/>
      <c r="O121" s="68">
        <v>0</v>
      </c>
      <c r="P121" s="20">
        <v>0</v>
      </c>
    </row>
    <row r="122" spans="1:16" ht="15" customHeight="1" x14ac:dyDescent="0.25">
      <c r="A122" s="23" t="s">
        <v>199</v>
      </c>
      <c r="B122" s="26"/>
      <c r="C122" s="26"/>
      <c r="D122" s="84" t="s">
        <v>369</v>
      </c>
      <c r="E122" s="63">
        <v>47049592.259999998</v>
      </c>
      <c r="F122" s="68"/>
      <c r="G122" s="83"/>
      <c r="H122" s="68">
        <v>0</v>
      </c>
      <c r="I122" s="83">
        <v>0</v>
      </c>
      <c r="J122" s="7"/>
      <c r="K122" s="9"/>
      <c r="L122" s="63">
        <v>45176000.649999999</v>
      </c>
      <c r="M122" s="68"/>
      <c r="N122" s="20"/>
      <c r="O122" s="68">
        <v>0</v>
      </c>
      <c r="P122" s="20">
        <v>0</v>
      </c>
    </row>
    <row r="123" spans="1:16" ht="15" customHeight="1" x14ac:dyDescent="0.25">
      <c r="B123" s="26"/>
      <c r="C123" s="26"/>
      <c r="D123" s="26"/>
      <c r="E123" s="68"/>
      <c r="F123" s="64">
        <v>1255189</v>
      </c>
      <c r="G123" s="29">
        <v>2.6678000000000002</v>
      </c>
      <c r="H123" s="64">
        <v>0</v>
      </c>
      <c r="I123" s="29">
        <v>0</v>
      </c>
      <c r="J123" s="7"/>
      <c r="K123" s="9"/>
      <c r="L123" s="68"/>
      <c r="M123" s="64">
        <v>1245637.8659224496</v>
      </c>
      <c r="N123" s="27">
        <v>2.7572999999999994</v>
      </c>
      <c r="O123" s="64">
        <v>0</v>
      </c>
      <c r="P123" s="27">
        <v>0</v>
      </c>
    </row>
    <row r="124" spans="1:16" ht="15" customHeight="1" x14ac:dyDescent="0.3">
      <c r="B124" s="25"/>
      <c r="C124" s="25" t="s">
        <v>761</v>
      </c>
      <c r="D124" s="26"/>
      <c r="E124" s="68"/>
      <c r="F124" s="68"/>
      <c r="G124" s="83"/>
      <c r="H124" s="68"/>
      <c r="I124" s="83"/>
      <c r="J124" s="7"/>
      <c r="K124" s="9"/>
      <c r="L124" s="68"/>
      <c r="M124" s="68"/>
      <c r="N124" s="20"/>
      <c r="O124" s="68"/>
      <c r="P124" s="20"/>
    </row>
    <row r="125" spans="1:16" ht="15" customHeight="1" x14ac:dyDescent="0.25">
      <c r="A125" s="23" t="s">
        <v>200</v>
      </c>
      <c r="B125" s="26"/>
      <c r="C125" s="26"/>
      <c r="D125" s="26" t="s">
        <v>758</v>
      </c>
      <c r="E125" s="68">
        <v>61119198.760000005</v>
      </c>
      <c r="F125" s="68">
        <v>1082254</v>
      </c>
      <c r="G125" s="83">
        <v>1.7707265471123659</v>
      </c>
      <c r="H125" s="68"/>
      <c r="I125" s="83"/>
      <c r="J125" s="7"/>
      <c r="K125" s="9"/>
      <c r="L125" s="68">
        <v>58961827.060000002</v>
      </c>
      <c r="M125" s="68">
        <v>1109543.66161508</v>
      </c>
      <c r="N125" s="20">
        <v>1.8817999999999999</v>
      </c>
      <c r="O125" s="68"/>
      <c r="P125" s="20"/>
    </row>
    <row r="126" spans="1:16" ht="15" customHeight="1" x14ac:dyDescent="0.25">
      <c r="A126" s="23" t="s">
        <v>200</v>
      </c>
      <c r="B126" s="26"/>
      <c r="C126" s="26"/>
      <c r="D126" s="26" t="s">
        <v>759</v>
      </c>
      <c r="E126" s="68">
        <v>61119198.760000005</v>
      </c>
      <c r="F126" s="68">
        <v>30604</v>
      </c>
      <c r="G126" s="83">
        <v>5.0073452887634214E-2</v>
      </c>
      <c r="H126" s="68"/>
      <c r="I126" s="83"/>
      <c r="J126" s="7"/>
      <c r="K126" s="9"/>
      <c r="L126" s="68">
        <v>58961827.060000002</v>
      </c>
      <c r="M126" s="68">
        <v>0</v>
      </c>
      <c r="N126" s="20">
        <v>0</v>
      </c>
      <c r="O126" s="68"/>
      <c r="P126" s="20"/>
    </row>
    <row r="127" spans="1:16" ht="15" customHeight="1" x14ac:dyDescent="0.25">
      <c r="A127" s="23" t="s">
        <v>200</v>
      </c>
      <c r="B127" s="26"/>
      <c r="C127" s="26"/>
      <c r="D127" s="26" t="s">
        <v>760</v>
      </c>
      <c r="E127" s="68">
        <v>61119198.760000005</v>
      </c>
      <c r="F127" s="68">
        <v>0</v>
      </c>
      <c r="G127" s="83">
        <v>0</v>
      </c>
      <c r="H127" s="68"/>
      <c r="I127" s="83"/>
      <c r="J127" s="7"/>
      <c r="K127" s="9"/>
      <c r="L127" s="68">
        <v>58961827.060000002</v>
      </c>
      <c r="M127" s="68">
        <v>0</v>
      </c>
      <c r="N127" s="20">
        <v>0</v>
      </c>
      <c r="O127" s="68"/>
      <c r="P127" s="20"/>
    </row>
    <row r="128" spans="1:16" ht="15" customHeight="1" x14ac:dyDescent="0.25">
      <c r="A128" s="23" t="s">
        <v>201</v>
      </c>
      <c r="B128" s="26"/>
      <c r="C128" s="26"/>
      <c r="D128" s="84" t="s">
        <v>357</v>
      </c>
      <c r="E128" s="68">
        <v>61119198.760000005</v>
      </c>
      <c r="F128" s="68"/>
      <c r="G128" s="83"/>
      <c r="H128" s="68">
        <v>0</v>
      </c>
      <c r="I128" s="83">
        <v>0</v>
      </c>
      <c r="J128" s="7"/>
      <c r="K128" s="9"/>
      <c r="L128" s="68">
        <v>58961827.060000002</v>
      </c>
      <c r="M128" s="68"/>
      <c r="N128" s="20"/>
      <c r="O128" s="68">
        <v>0</v>
      </c>
      <c r="P128" s="20">
        <v>0</v>
      </c>
    </row>
    <row r="129" spans="1:16" ht="15" customHeight="1" x14ac:dyDescent="0.25">
      <c r="A129" s="23" t="s">
        <v>201</v>
      </c>
      <c r="B129" s="26"/>
      <c r="C129" s="26"/>
      <c r="D129" s="84" t="s">
        <v>358</v>
      </c>
      <c r="E129" s="63">
        <v>61119198.760000005</v>
      </c>
      <c r="F129" s="68"/>
      <c r="G129" s="83"/>
      <c r="H129" s="68">
        <v>0</v>
      </c>
      <c r="I129" s="83">
        <v>0</v>
      </c>
      <c r="J129" s="7"/>
      <c r="K129" s="9"/>
      <c r="L129" s="63">
        <v>58961827.060000002</v>
      </c>
      <c r="M129" s="68"/>
      <c r="N129" s="20"/>
      <c r="O129" s="68">
        <v>0</v>
      </c>
      <c r="P129" s="20">
        <v>0</v>
      </c>
    </row>
    <row r="130" spans="1:16" ht="15" customHeight="1" x14ac:dyDescent="0.25">
      <c r="A130" s="23" t="s">
        <v>202</v>
      </c>
      <c r="B130" s="26"/>
      <c r="C130" s="26"/>
      <c r="D130" s="84" t="s">
        <v>369</v>
      </c>
      <c r="E130" s="63">
        <v>61119198.760000005</v>
      </c>
      <c r="F130" s="68"/>
      <c r="G130" s="83"/>
      <c r="H130" s="68">
        <v>0</v>
      </c>
      <c r="I130" s="83">
        <v>0</v>
      </c>
      <c r="J130" s="7"/>
      <c r="K130" s="9"/>
      <c r="L130" s="63">
        <v>58961827.060000002</v>
      </c>
      <c r="M130" s="68"/>
      <c r="N130" s="20"/>
      <c r="O130" s="68">
        <v>0</v>
      </c>
      <c r="P130" s="20">
        <v>0</v>
      </c>
    </row>
    <row r="131" spans="1:16" ht="15" customHeight="1" x14ac:dyDescent="0.25">
      <c r="B131" s="26"/>
      <c r="C131" s="26"/>
      <c r="D131" s="26"/>
      <c r="E131" s="63"/>
      <c r="F131" s="64">
        <v>1112858</v>
      </c>
      <c r="G131" s="29">
        <v>1.8208000000000002</v>
      </c>
      <c r="H131" s="64">
        <v>0</v>
      </c>
      <c r="I131" s="29">
        <v>0</v>
      </c>
      <c r="J131" s="7"/>
      <c r="K131" s="9"/>
      <c r="L131" s="63"/>
      <c r="M131" s="64">
        <v>1109543.66161508</v>
      </c>
      <c r="N131" s="27">
        <v>1.8817999999999999</v>
      </c>
      <c r="O131" s="64">
        <v>0</v>
      </c>
      <c r="P131" s="27">
        <v>0</v>
      </c>
    </row>
    <row r="132" spans="1:16" ht="15" customHeight="1" x14ac:dyDescent="0.25">
      <c r="B132" s="26"/>
      <c r="C132" s="26"/>
      <c r="D132" s="26"/>
      <c r="E132" s="63"/>
      <c r="F132" s="68"/>
      <c r="G132" s="83"/>
      <c r="H132" s="68"/>
      <c r="I132" s="83"/>
      <c r="J132" s="7"/>
      <c r="K132" s="9"/>
      <c r="L132" s="63"/>
      <c r="M132" s="68"/>
      <c r="N132" s="20"/>
      <c r="O132" s="68"/>
      <c r="P132" s="20"/>
    </row>
    <row r="133" spans="1:16" ht="15" customHeight="1" x14ac:dyDescent="0.3">
      <c r="B133" s="28" t="s">
        <v>348</v>
      </c>
      <c r="C133" s="25"/>
      <c r="D133" s="26"/>
      <c r="E133" s="68"/>
      <c r="F133" s="68"/>
      <c r="G133" s="83"/>
      <c r="H133" s="68"/>
      <c r="I133" s="83"/>
      <c r="J133" s="7"/>
      <c r="K133" s="9"/>
      <c r="L133" s="68"/>
      <c r="M133" s="68"/>
      <c r="N133" s="20"/>
      <c r="O133" s="68"/>
      <c r="P133" s="20"/>
    </row>
    <row r="134" spans="1:16" ht="15" customHeight="1" x14ac:dyDescent="0.3">
      <c r="B134" s="25"/>
      <c r="C134" s="25" t="s">
        <v>30</v>
      </c>
      <c r="D134" s="26"/>
      <c r="E134" s="68"/>
      <c r="F134" s="68"/>
      <c r="G134" s="83"/>
      <c r="H134" s="68"/>
      <c r="I134" s="83"/>
      <c r="J134" s="7"/>
      <c r="K134" s="9"/>
      <c r="L134" s="68"/>
      <c r="M134" s="68"/>
      <c r="N134" s="20"/>
      <c r="O134" s="68"/>
      <c r="P134" s="20"/>
    </row>
    <row r="135" spans="1:16" ht="15" customHeight="1" x14ac:dyDescent="0.25">
      <c r="A135" s="23" t="s">
        <v>203</v>
      </c>
      <c r="B135" s="26"/>
      <c r="C135" s="26"/>
      <c r="D135" s="26" t="s">
        <v>758</v>
      </c>
      <c r="E135" s="68">
        <v>760575399.71000004</v>
      </c>
      <c r="F135" s="68">
        <v>12615846</v>
      </c>
      <c r="G135" s="83">
        <v>1.6587239469744393</v>
      </c>
      <c r="H135" s="68"/>
      <c r="I135" s="83"/>
      <c r="J135" s="7"/>
      <c r="K135" s="9"/>
      <c r="L135" s="68">
        <v>696841368.33000004</v>
      </c>
      <c r="M135" s="68">
        <v>12870689.340392569</v>
      </c>
      <c r="N135" s="20">
        <v>1.8470041999999998</v>
      </c>
      <c r="O135" s="68"/>
      <c r="P135" s="20"/>
    </row>
    <row r="136" spans="1:16" ht="15" customHeight="1" x14ac:dyDescent="0.25">
      <c r="A136" s="23" t="s">
        <v>203</v>
      </c>
      <c r="B136" s="26"/>
      <c r="C136" s="26"/>
      <c r="D136" s="26" t="s">
        <v>759</v>
      </c>
      <c r="E136" s="68">
        <v>760575399.71000004</v>
      </c>
      <c r="F136" s="68">
        <v>1214457</v>
      </c>
      <c r="G136" s="83">
        <v>0.15967605302556098</v>
      </c>
      <c r="H136" s="68"/>
      <c r="I136" s="83"/>
      <c r="J136" s="7"/>
      <c r="K136" s="9"/>
      <c r="L136" s="68">
        <v>696841368.33000004</v>
      </c>
      <c r="M136" s="68">
        <v>1174148.43829858</v>
      </c>
      <c r="N136" s="20">
        <v>0.16849579999999997</v>
      </c>
      <c r="O136" s="68"/>
      <c r="P136" s="20"/>
    </row>
    <row r="137" spans="1:16" ht="15" customHeight="1" x14ac:dyDescent="0.25">
      <c r="A137" s="23" t="s">
        <v>203</v>
      </c>
      <c r="B137" s="26"/>
      <c r="C137" s="26"/>
      <c r="D137" s="26" t="s">
        <v>760</v>
      </c>
      <c r="E137" s="68">
        <v>760575399.71000004</v>
      </c>
      <c r="F137" s="68">
        <v>0</v>
      </c>
      <c r="G137" s="83">
        <v>0</v>
      </c>
      <c r="H137" s="68"/>
      <c r="I137" s="83"/>
      <c r="J137" s="7"/>
      <c r="K137" s="9"/>
      <c r="L137" s="68">
        <v>696841368.33000004</v>
      </c>
      <c r="M137" s="68">
        <v>0</v>
      </c>
      <c r="N137" s="20">
        <v>0</v>
      </c>
      <c r="O137" s="68"/>
      <c r="P137" s="20"/>
    </row>
    <row r="138" spans="1:16" ht="15" customHeight="1" x14ac:dyDescent="0.25">
      <c r="A138" s="23" t="s">
        <v>204</v>
      </c>
      <c r="B138" s="26"/>
      <c r="C138" s="26"/>
      <c r="D138" s="84" t="s">
        <v>357</v>
      </c>
      <c r="E138" s="68">
        <v>760575399.71000004</v>
      </c>
      <c r="F138" s="68"/>
      <c r="G138" s="83"/>
      <c r="H138" s="68">
        <v>3176923</v>
      </c>
      <c r="I138" s="83">
        <v>0.41770000000000002</v>
      </c>
      <c r="J138" s="7"/>
      <c r="K138" s="9"/>
      <c r="L138" s="68">
        <v>696841368.33000004</v>
      </c>
      <c r="M138" s="68"/>
      <c r="N138" s="20"/>
      <c r="O138" s="68">
        <v>2976906.3255057605</v>
      </c>
      <c r="P138" s="20">
        <v>0.42720000000000002</v>
      </c>
    </row>
    <row r="139" spans="1:16" ht="15" customHeight="1" x14ac:dyDescent="0.25">
      <c r="A139" s="23" t="s">
        <v>204</v>
      </c>
      <c r="B139" s="26"/>
      <c r="C139" s="26"/>
      <c r="D139" s="84" t="s">
        <v>358</v>
      </c>
      <c r="E139" s="63">
        <v>760575399.71000004</v>
      </c>
      <c r="F139" s="68"/>
      <c r="G139" s="83"/>
      <c r="H139" s="68">
        <v>0</v>
      </c>
      <c r="I139" s="83">
        <v>0</v>
      </c>
      <c r="J139" s="7"/>
      <c r="K139" s="9"/>
      <c r="L139" s="63">
        <v>696841368.33000004</v>
      </c>
      <c r="M139" s="68"/>
      <c r="N139" s="20"/>
      <c r="O139" s="68">
        <v>0</v>
      </c>
      <c r="P139" s="20">
        <v>0</v>
      </c>
    </row>
    <row r="140" spans="1:16" ht="15" customHeight="1" x14ac:dyDescent="0.25">
      <c r="A140" s="23" t="s">
        <v>205</v>
      </c>
      <c r="B140" s="26"/>
      <c r="C140" s="26"/>
      <c r="D140" s="84" t="s">
        <v>369</v>
      </c>
      <c r="E140" s="63">
        <v>760575399.71000004</v>
      </c>
      <c r="F140" s="68"/>
      <c r="G140" s="83"/>
      <c r="H140" s="68">
        <v>2830862</v>
      </c>
      <c r="I140" s="83">
        <v>0.37219999999999998</v>
      </c>
      <c r="J140" s="7"/>
      <c r="K140" s="9"/>
      <c r="L140" s="63">
        <v>696841368.33000004</v>
      </c>
      <c r="M140" s="68"/>
      <c r="N140" s="20"/>
      <c r="O140" s="68">
        <v>2693988.7299637804</v>
      </c>
      <c r="P140" s="20">
        <v>0.3866</v>
      </c>
    </row>
    <row r="141" spans="1:16" ht="15" customHeight="1" x14ac:dyDescent="0.25">
      <c r="B141" s="26"/>
      <c r="C141" s="26"/>
      <c r="D141" s="26"/>
      <c r="E141" s="68"/>
      <c r="F141" s="64">
        <v>13830303</v>
      </c>
      <c r="G141" s="29">
        <v>1.8184000000000002</v>
      </c>
      <c r="H141" s="64">
        <v>6007785</v>
      </c>
      <c r="I141" s="29">
        <v>0.78990000000000005</v>
      </c>
      <c r="J141" s="7"/>
      <c r="K141" s="9"/>
      <c r="L141" s="68"/>
      <c r="M141" s="64">
        <v>14044837.778691148</v>
      </c>
      <c r="N141" s="27">
        <v>2.0154999999999998</v>
      </c>
      <c r="O141" s="64">
        <v>5670895.0554695409</v>
      </c>
      <c r="P141" s="27">
        <v>0.81380000000000008</v>
      </c>
    </row>
    <row r="142" spans="1:16" ht="15" customHeight="1" x14ac:dyDescent="0.3">
      <c r="B142" s="25"/>
      <c r="C142" s="25" t="s">
        <v>31</v>
      </c>
      <c r="D142" s="26"/>
      <c r="E142" s="68"/>
      <c r="F142" s="68"/>
      <c r="G142" s="83"/>
      <c r="H142" s="68"/>
      <c r="I142" s="83"/>
      <c r="J142" s="7"/>
      <c r="K142" s="9"/>
      <c r="L142" s="68"/>
      <c r="M142" s="68"/>
      <c r="N142" s="20"/>
      <c r="O142" s="68"/>
      <c r="P142" s="20"/>
    </row>
    <row r="143" spans="1:16" ht="15" customHeight="1" x14ac:dyDescent="0.25">
      <c r="A143" s="23" t="s">
        <v>206</v>
      </c>
      <c r="B143" s="26"/>
      <c r="C143" s="26"/>
      <c r="D143" s="26" t="s">
        <v>758</v>
      </c>
      <c r="E143" s="68">
        <v>146319729.50999999</v>
      </c>
      <c r="F143" s="68">
        <v>2784027</v>
      </c>
      <c r="G143" s="83">
        <v>1.9027008466070376</v>
      </c>
      <c r="H143" s="68"/>
      <c r="I143" s="83"/>
      <c r="J143" s="7"/>
      <c r="K143" s="9"/>
      <c r="L143" s="68">
        <v>141013659.62</v>
      </c>
      <c r="M143" s="68">
        <v>2659896.0023860587</v>
      </c>
      <c r="N143" s="20">
        <v>1.88626833</v>
      </c>
      <c r="O143" s="68"/>
      <c r="P143" s="20"/>
    </row>
    <row r="144" spans="1:16" ht="15" customHeight="1" x14ac:dyDescent="0.25">
      <c r="A144" s="23" t="s">
        <v>206</v>
      </c>
      <c r="B144" s="26"/>
      <c r="C144" s="26"/>
      <c r="D144" s="26" t="s">
        <v>759</v>
      </c>
      <c r="E144" s="68">
        <v>146319729.50999999</v>
      </c>
      <c r="F144" s="68">
        <v>212748</v>
      </c>
      <c r="G144" s="83">
        <v>0.14539915339296203</v>
      </c>
      <c r="H144" s="68"/>
      <c r="I144" s="83"/>
      <c r="J144" s="7"/>
      <c r="K144" s="9"/>
      <c r="L144" s="68">
        <v>141013659.62</v>
      </c>
      <c r="M144" s="68">
        <v>201130.13764412169</v>
      </c>
      <c r="N144" s="20">
        <v>0.14263167000000002</v>
      </c>
      <c r="O144" s="68"/>
      <c r="P144" s="20"/>
    </row>
    <row r="145" spans="1:16" ht="15" customHeight="1" x14ac:dyDescent="0.25">
      <c r="A145" s="23" t="s">
        <v>206</v>
      </c>
      <c r="B145" s="26"/>
      <c r="C145" s="26"/>
      <c r="D145" s="26" t="s">
        <v>760</v>
      </c>
      <c r="E145" s="68">
        <v>146319729.50999999</v>
      </c>
      <c r="F145" s="68">
        <v>0</v>
      </c>
      <c r="G145" s="83">
        <v>0</v>
      </c>
      <c r="H145" s="68"/>
      <c r="I145" s="83"/>
      <c r="J145" s="7"/>
      <c r="K145" s="9"/>
      <c r="L145" s="68">
        <v>141013659.62</v>
      </c>
      <c r="M145" s="68">
        <v>0</v>
      </c>
      <c r="N145" s="20">
        <v>0</v>
      </c>
      <c r="O145" s="68"/>
      <c r="P145" s="20"/>
    </row>
    <row r="146" spans="1:16" ht="15" customHeight="1" x14ac:dyDescent="0.25">
      <c r="A146" s="23" t="s">
        <v>207</v>
      </c>
      <c r="B146" s="26"/>
      <c r="C146" s="26"/>
      <c r="D146" s="84" t="s">
        <v>357</v>
      </c>
      <c r="E146" s="68">
        <v>146319729.50999999</v>
      </c>
      <c r="F146" s="68"/>
      <c r="G146" s="83"/>
      <c r="H146" s="68">
        <v>0</v>
      </c>
      <c r="I146" s="83">
        <v>0</v>
      </c>
      <c r="J146" s="7"/>
      <c r="K146" s="9"/>
      <c r="L146" s="68">
        <v>141013659.62</v>
      </c>
      <c r="M146" s="68"/>
      <c r="N146" s="20"/>
      <c r="O146" s="68">
        <v>0</v>
      </c>
      <c r="P146" s="20">
        <v>0</v>
      </c>
    </row>
    <row r="147" spans="1:16" ht="15" customHeight="1" x14ac:dyDescent="0.25">
      <c r="A147" s="23" t="s">
        <v>207</v>
      </c>
      <c r="B147" s="26"/>
      <c r="C147" s="26"/>
      <c r="D147" s="84" t="s">
        <v>358</v>
      </c>
      <c r="E147" s="63">
        <v>146319729.50999999</v>
      </c>
      <c r="F147" s="68"/>
      <c r="G147" s="83"/>
      <c r="H147" s="68">
        <v>0</v>
      </c>
      <c r="I147" s="83">
        <v>0</v>
      </c>
      <c r="J147" s="7"/>
      <c r="K147" s="9"/>
      <c r="L147" s="63">
        <v>141013659.62</v>
      </c>
      <c r="M147" s="68"/>
      <c r="N147" s="20"/>
      <c r="O147" s="68">
        <v>0</v>
      </c>
      <c r="P147" s="20">
        <v>0</v>
      </c>
    </row>
    <row r="148" spans="1:16" ht="15" customHeight="1" x14ac:dyDescent="0.25">
      <c r="A148" s="23" t="s">
        <v>208</v>
      </c>
      <c r="B148" s="26"/>
      <c r="C148" s="26"/>
      <c r="D148" s="84" t="s">
        <v>369</v>
      </c>
      <c r="E148" s="63">
        <v>146319729.50999999</v>
      </c>
      <c r="F148" s="68"/>
      <c r="G148" s="83"/>
      <c r="H148" s="68">
        <v>677168</v>
      </c>
      <c r="I148" s="83">
        <v>0.46279999999999999</v>
      </c>
      <c r="J148" s="7"/>
      <c r="K148" s="9"/>
      <c r="L148" s="63">
        <v>141013659.62</v>
      </c>
      <c r="M148" s="68"/>
      <c r="N148" s="20"/>
      <c r="O148" s="68">
        <v>664033.32315058005</v>
      </c>
      <c r="P148" s="20">
        <v>0.47089999999999999</v>
      </c>
    </row>
    <row r="149" spans="1:16" ht="15" customHeight="1" x14ac:dyDescent="0.25">
      <c r="B149" s="26"/>
      <c r="C149" s="26"/>
      <c r="D149" s="26"/>
      <c r="E149" s="63"/>
      <c r="F149" s="64">
        <v>2996775</v>
      </c>
      <c r="G149" s="29">
        <v>2.0480999999999998</v>
      </c>
      <c r="H149" s="64">
        <v>677168</v>
      </c>
      <c r="I149" s="29">
        <v>0.46279999999999999</v>
      </c>
      <c r="J149" s="7"/>
      <c r="K149" s="9"/>
      <c r="L149" s="63"/>
      <c r="M149" s="64">
        <v>2861026.1400301806</v>
      </c>
      <c r="N149" s="27">
        <v>2.0289000000000001</v>
      </c>
      <c r="O149" s="64">
        <v>664033.32315058005</v>
      </c>
      <c r="P149" s="27">
        <v>0.47089999999999999</v>
      </c>
    </row>
    <row r="150" spans="1:16" ht="15" customHeight="1" x14ac:dyDescent="0.25">
      <c r="B150" s="26"/>
      <c r="C150" s="26"/>
      <c r="D150" s="26"/>
      <c r="E150" s="63"/>
      <c r="F150" s="68"/>
      <c r="G150" s="83"/>
      <c r="H150" s="68"/>
      <c r="I150" s="83"/>
      <c r="J150" s="7"/>
      <c r="K150" s="9"/>
      <c r="L150" s="63"/>
      <c r="M150" s="68"/>
      <c r="N150" s="20"/>
      <c r="O150" s="68"/>
      <c r="P150" s="20"/>
    </row>
    <row r="151" spans="1:16" ht="15" customHeight="1" x14ac:dyDescent="0.3">
      <c r="B151" s="25" t="s">
        <v>32</v>
      </c>
      <c r="C151" s="25"/>
      <c r="D151" s="26"/>
      <c r="E151" s="68"/>
      <c r="F151" s="68"/>
      <c r="G151" s="83"/>
      <c r="H151" s="68"/>
      <c r="I151" s="83"/>
      <c r="J151" s="7"/>
      <c r="K151" s="9"/>
      <c r="L151" s="68"/>
      <c r="M151" s="68"/>
      <c r="N151" s="20"/>
      <c r="O151" s="68"/>
      <c r="P151" s="20"/>
    </row>
    <row r="152" spans="1:16" ht="15" customHeight="1" x14ac:dyDescent="0.3">
      <c r="B152" s="25"/>
      <c r="C152" s="25" t="s">
        <v>33</v>
      </c>
      <c r="D152" s="26"/>
      <c r="E152" s="68"/>
      <c r="F152" s="68"/>
      <c r="G152" s="83"/>
      <c r="H152" s="68"/>
      <c r="I152" s="83"/>
      <c r="J152" s="7"/>
      <c r="K152" s="9"/>
      <c r="L152" s="68"/>
      <c r="M152" s="68"/>
      <c r="N152" s="20"/>
      <c r="O152" s="68"/>
      <c r="P152" s="20"/>
    </row>
    <row r="153" spans="1:16" ht="15" customHeight="1" x14ac:dyDescent="0.25">
      <c r="A153" s="23" t="s">
        <v>209</v>
      </c>
      <c r="B153" s="26"/>
      <c r="C153" s="26"/>
      <c r="D153" s="26" t="s">
        <v>758</v>
      </c>
      <c r="E153" s="68">
        <v>664887543.87</v>
      </c>
      <c r="F153" s="68">
        <v>22749540</v>
      </c>
      <c r="G153" s="83">
        <v>3.4215621000000001</v>
      </c>
      <c r="H153" s="68"/>
      <c r="I153" s="83"/>
      <c r="J153" s="7"/>
      <c r="K153" s="9"/>
      <c r="L153" s="68">
        <v>601625590.91999996</v>
      </c>
      <c r="M153" s="68">
        <v>20778543.856226288</v>
      </c>
      <c r="N153" s="20">
        <v>3.4537333800000001</v>
      </c>
      <c r="O153" s="68"/>
      <c r="P153" s="20"/>
    </row>
    <row r="154" spans="1:16" ht="15" customHeight="1" x14ac:dyDescent="0.25">
      <c r="A154" s="23" t="s">
        <v>209</v>
      </c>
      <c r="B154" s="26"/>
      <c r="C154" s="26"/>
      <c r="D154" s="26" t="s">
        <v>759</v>
      </c>
      <c r="E154" s="68">
        <v>664887543.87</v>
      </c>
      <c r="F154" s="68">
        <v>1022184</v>
      </c>
      <c r="G154" s="83">
        <v>0.15373789999999998</v>
      </c>
      <c r="H154" s="68"/>
      <c r="I154" s="83"/>
      <c r="J154" s="7"/>
      <c r="K154" s="9"/>
      <c r="L154" s="68">
        <v>601625590.91999996</v>
      </c>
      <c r="M154" s="68">
        <v>1461147.7377224311</v>
      </c>
      <c r="N154" s="20">
        <v>0.24286662000000003</v>
      </c>
      <c r="O154" s="68"/>
      <c r="P154" s="20"/>
    </row>
    <row r="155" spans="1:16" ht="15" customHeight="1" x14ac:dyDescent="0.25">
      <c r="A155" s="23" t="s">
        <v>209</v>
      </c>
      <c r="B155" s="26"/>
      <c r="C155" s="26"/>
      <c r="D155" s="26" t="s">
        <v>760</v>
      </c>
      <c r="E155" s="68">
        <v>664887543.87</v>
      </c>
      <c r="F155" s="68">
        <v>0</v>
      </c>
      <c r="G155" s="83">
        <v>0</v>
      </c>
      <c r="H155" s="68"/>
      <c r="I155" s="83"/>
      <c r="J155" s="7"/>
      <c r="K155" s="9"/>
      <c r="L155" s="68">
        <v>601625590.91999996</v>
      </c>
      <c r="M155" s="68">
        <v>0</v>
      </c>
      <c r="N155" s="20">
        <v>0</v>
      </c>
      <c r="O155" s="68"/>
      <c r="P155" s="20"/>
    </row>
    <row r="156" spans="1:16" ht="15" customHeight="1" x14ac:dyDescent="0.25">
      <c r="A156" s="23" t="s">
        <v>210</v>
      </c>
      <c r="B156" s="26"/>
      <c r="C156" s="26"/>
      <c r="D156" s="84" t="s">
        <v>357</v>
      </c>
      <c r="E156" s="68">
        <v>664887543.87</v>
      </c>
      <c r="F156" s="68"/>
      <c r="G156" s="83"/>
      <c r="H156" s="68">
        <v>0</v>
      </c>
      <c r="I156" s="83">
        <v>0</v>
      </c>
      <c r="J156" s="7"/>
      <c r="K156" s="9"/>
      <c r="L156" s="68">
        <v>601625590.91999996</v>
      </c>
      <c r="M156" s="68"/>
      <c r="N156" s="20"/>
      <c r="O156" s="68">
        <v>0</v>
      </c>
      <c r="P156" s="20">
        <v>0</v>
      </c>
    </row>
    <row r="157" spans="1:16" ht="15" customHeight="1" x14ac:dyDescent="0.25">
      <c r="A157" s="23" t="s">
        <v>210</v>
      </c>
      <c r="B157" s="26"/>
      <c r="C157" s="26"/>
      <c r="D157" s="84" t="s">
        <v>358</v>
      </c>
      <c r="E157" s="63">
        <v>664887543.87</v>
      </c>
      <c r="F157" s="68"/>
      <c r="G157" s="83"/>
      <c r="H157" s="68">
        <v>0</v>
      </c>
      <c r="I157" s="83">
        <v>0</v>
      </c>
      <c r="J157" s="7"/>
      <c r="K157" s="9"/>
      <c r="L157" s="63">
        <v>601625590.91999996</v>
      </c>
      <c r="M157" s="68"/>
      <c r="N157" s="20"/>
      <c r="O157" s="68">
        <v>0</v>
      </c>
      <c r="P157" s="20">
        <v>0</v>
      </c>
    </row>
    <row r="158" spans="1:16" ht="15" customHeight="1" x14ac:dyDescent="0.25">
      <c r="A158" s="23" t="s">
        <v>211</v>
      </c>
      <c r="B158" s="26"/>
      <c r="C158" s="26"/>
      <c r="D158" s="84" t="s">
        <v>369</v>
      </c>
      <c r="E158" s="63">
        <v>664887543.87</v>
      </c>
      <c r="F158" s="68"/>
      <c r="G158" s="83"/>
      <c r="H158" s="68">
        <v>8269206</v>
      </c>
      <c r="I158" s="83">
        <v>1.2437</v>
      </c>
      <c r="J158" s="7"/>
      <c r="K158" s="9"/>
      <c r="L158" s="63">
        <v>601625590.91999996</v>
      </c>
      <c r="M158" s="68"/>
      <c r="N158" s="20"/>
      <c r="O158" s="68">
        <v>8061782.9183280002</v>
      </c>
      <c r="P158" s="20">
        <v>1.34</v>
      </c>
    </row>
    <row r="159" spans="1:16" ht="15" customHeight="1" x14ac:dyDescent="0.25">
      <c r="B159" s="26"/>
      <c r="C159" s="26"/>
      <c r="D159" s="26"/>
      <c r="E159" s="68"/>
      <c r="F159" s="64">
        <v>23771724</v>
      </c>
      <c r="G159" s="29">
        <v>3.5752999999999999</v>
      </c>
      <c r="H159" s="64">
        <v>8269206</v>
      </c>
      <c r="I159" s="29">
        <v>1.2437</v>
      </c>
      <c r="J159" s="7"/>
      <c r="K159" s="9"/>
      <c r="L159" s="68"/>
      <c r="M159" s="64">
        <v>22239691.593948718</v>
      </c>
      <c r="N159" s="27">
        <v>3.6966000000000001</v>
      </c>
      <c r="O159" s="64">
        <v>8061782.9183280002</v>
      </c>
      <c r="P159" s="27">
        <v>1.34</v>
      </c>
    </row>
    <row r="160" spans="1:16" ht="15" customHeight="1" x14ac:dyDescent="0.3">
      <c r="B160" s="25"/>
      <c r="C160" s="25" t="s">
        <v>34</v>
      </c>
      <c r="D160" s="26"/>
      <c r="E160" s="68"/>
      <c r="F160" s="68"/>
      <c r="G160" s="83"/>
      <c r="H160" s="68"/>
      <c r="I160" s="83"/>
      <c r="J160" s="7"/>
      <c r="K160" s="9"/>
      <c r="L160" s="68"/>
      <c r="M160" s="68"/>
      <c r="N160" s="20"/>
      <c r="O160" s="68"/>
      <c r="P160" s="20"/>
    </row>
    <row r="161" spans="1:16" ht="15" customHeight="1" x14ac:dyDescent="0.25">
      <c r="A161" s="23" t="s">
        <v>212</v>
      </c>
      <c r="B161" s="26"/>
      <c r="C161" s="26"/>
      <c r="D161" s="26" t="s">
        <v>758</v>
      </c>
      <c r="E161" s="68">
        <v>38376155.93</v>
      </c>
      <c r="F161" s="68">
        <v>1446003</v>
      </c>
      <c r="G161" s="83">
        <v>3.7679730399999993</v>
      </c>
      <c r="H161" s="68"/>
      <c r="I161" s="83"/>
      <c r="J161" s="7"/>
      <c r="K161" s="9"/>
      <c r="L161" s="68">
        <v>47412772.45000001</v>
      </c>
      <c r="M161" s="68">
        <v>1802159.6135802632</v>
      </c>
      <c r="N161" s="20">
        <v>3.8010002799999998</v>
      </c>
      <c r="O161" s="68"/>
      <c r="P161" s="20"/>
    </row>
    <row r="162" spans="1:16" ht="15" customHeight="1" x14ac:dyDescent="0.25">
      <c r="A162" s="23" t="s">
        <v>212</v>
      </c>
      <c r="B162" s="26"/>
      <c r="C162" s="26"/>
      <c r="D162" s="26" t="s">
        <v>759</v>
      </c>
      <c r="E162" s="68">
        <v>38376155.93</v>
      </c>
      <c r="F162" s="68">
        <v>96565</v>
      </c>
      <c r="G162" s="83">
        <v>0.25162696000000001</v>
      </c>
      <c r="H162" s="68"/>
      <c r="I162" s="83"/>
      <c r="J162" s="7"/>
      <c r="K162" s="9"/>
      <c r="L162" s="68">
        <v>47412772.45000001</v>
      </c>
      <c r="M162" s="68">
        <v>116255.98529163715</v>
      </c>
      <c r="N162" s="20">
        <v>0.24519971999999995</v>
      </c>
      <c r="O162" s="68"/>
      <c r="P162" s="20"/>
    </row>
    <row r="163" spans="1:16" ht="15" customHeight="1" x14ac:dyDescent="0.25">
      <c r="A163" s="23" t="s">
        <v>212</v>
      </c>
      <c r="B163" s="26"/>
      <c r="C163" s="26"/>
      <c r="D163" s="26" t="s">
        <v>760</v>
      </c>
      <c r="E163" s="68">
        <v>38376155.93</v>
      </c>
      <c r="F163" s="68">
        <v>0</v>
      </c>
      <c r="G163" s="83">
        <v>0</v>
      </c>
      <c r="H163" s="68"/>
      <c r="I163" s="83"/>
      <c r="J163" s="7"/>
      <c r="K163" s="9"/>
      <c r="L163" s="68">
        <v>47412772.45000001</v>
      </c>
      <c r="M163" s="68">
        <v>0</v>
      </c>
      <c r="N163" s="20">
        <v>0</v>
      </c>
      <c r="O163" s="68"/>
      <c r="P163" s="20"/>
    </row>
    <row r="164" spans="1:16" ht="15" customHeight="1" x14ac:dyDescent="0.25">
      <c r="A164" s="23" t="s">
        <v>213</v>
      </c>
      <c r="B164" s="26"/>
      <c r="C164" s="26"/>
      <c r="D164" s="84" t="s">
        <v>357</v>
      </c>
      <c r="E164" s="68">
        <v>38376155.93</v>
      </c>
      <c r="F164" s="68"/>
      <c r="G164" s="83"/>
      <c r="H164" s="68">
        <v>327310</v>
      </c>
      <c r="I164" s="83">
        <v>0.85289999999999999</v>
      </c>
      <c r="J164" s="7"/>
      <c r="K164" s="9"/>
      <c r="L164" s="68">
        <v>47412772.45000001</v>
      </c>
      <c r="M164" s="68"/>
      <c r="N164" s="20"/>
      <c r="O164" s="68">
        <v>328617.92585095012</v>
      </c>
      <c r="P164" s="20">
        <v>0.69310000000000005</v>
      </c>
    </row>
    <row r="165" spans="1:16" ht="15" customHeight="1" x14ac:dyDescent="0.25">
      <c r="A165" s="23" t="s">
        <v>213</v>
      </c>
      <c r="B165" s="26"/>
      <c r="C165" s="26"/>
      <c r="D165" s="84" t="s">
        <v>358</v>
      </c>
      <c r="E165" s="63">
        <v>38376155.93</v>
      </c>
      <c r="F165" s="68"/>
      <c r="G165" s="83"/>
      <c r="H165" s="68">
        <v>0</v>
      </c>
      <c r="I165" s="83">
        <v>0</v>
      </c>
      <c r="J165" s="7"/>
      <c r="K165" s="9"/>
      <c r="L165" s="63">
        <v>47412772.45000001</v>
      </c>
      <c r="M165" s="68"/>
      <c r="N165" s="20"/>
      <c r="O165" s="68">
        <v>0</v>
      </c>
      <c r="P165" s="20">
        <v>0</v>
      </c>
    </row>
    <row r="166" spans="1:16" ht="15" customHeight="1" x14ac:dyDescent="0.25">
      <c r="A166" s="23" t="s">
        <v>214</v>
      </c>
      <c r="B166" s="26"/>
      <c r="C166" s="26"/>
      <c r="D166" s="84" t="s">
        <v>369</v>
      </c>
      <c r="E166" s="63">
        <v>38376155.93</v>
      </c>
      <c r="F166" s="68"/>
      <c r="G166" s="83"/>
      <c r="H166" s="68">
        <v>236244</v>
      </c>
      <c r="I166" s="83">
        <v>0.61560000000000004</v>
      </c>
      <c r="J166" s="7"/>
      <c r="K166" s="9"/>
      <c r="L166" s="63">
        <v>47412772.45000001</v>
      </c>
      <c r="M166" s="68"/>
      <c r="N166" s="20"/>
      <c r="O166" s="68">
        <v>357065.58932095009</v>
      </c>
      <c r="P166" s="20">
        <v>0.75309999999999999</v>
      </c>
    </row>
    <row r="167" spans="1:16" ht="15" customHeight="1" x14ac:dyDescent="0.25">
      <c r="B167" s="26"/>
      <c r="C167" s="26"/>
      <c r="D167" s="26"/>
      <c r="E167" s="68"/>
      <c r="F167" s="64">
        <v>1542568</v>
      </c>
      <c r="G167" s="29">
        <v>4.0195999999999996</v>
      </c>
      <c r="H167" s="64">
        <v>563554</v>
      </c>
      <c r="I167" s="29">
        <v>1.4685000000000001</v>
      </c>
      <c r="J167" s="7"/>
      <c r="K167" s="9"/>
      <c r="L167" s="68"/>
      <c r="M167" s="64">
        <v>1918415.5988719005</v>
      </c>
      <c r="N167" s="27">
        <v>4.0461999999999998</v>
      </c>
      <c r="O167" s="64">
        <v>685683.51517190016</v>
      </c>
      <c r="P167" s="27">
        <v>1.4462000000000002</v>
      </c>
    </row>
    <row r="168" spans="1:16" ht="15" customHeight="1" x14ac:dyDescent="0.3">
      <c r="B168" s="25"/>
      <c r="C168" s="25" t="s">
        <v>35</v>
      </c>
      <c r="D168" s="26"/>
      <c r="E168" s="68"/>
      <c r="F168" s="68"/>
      <c r="G168" s="83"/>
      <c r="H168" s="68"/>
      <c r="I168" s="83"/>
      <c r="J168" s="7"/>
      <c r="K168" s="9"/>
      <c r="L168" s="68"/>
      <c r="M168" s="68"/>
      <c r="N168" s="20"/>
      <c r="O168" s="68"/>
      <c r="P168" s="20"/>
    </row>
    <row r="169" spans="1:16" ht="15" customHeight="1" x14ac:dyDescent="0.25">
      <c r="A169" s="23" t="s">
        <v>215</v>
      </c>
      <c r="B169" s="26"/>
      <c r="C169" s="26"/>
      <c r="D169" s="26" t="s">
        <v>758</v>
      </c>
      <c r="E169" s="68">
        <v>18815285.540000003</v>
      </c>
      <c r="F169" s="68">
        <v>1121152</v>
      </c>
      <c r="G169" s="83">
        <v>5.9587313562060853</v>
      </c>
      <c r="H169" s="68"/>
      <c r="I169" s="83"/>
      <c r="J169" s="7"/>
      <c r="K169" s="9"/>
      <c r="L169" s="68">
        <v>18307958.100000001</v>
      </c>
      <c r="M169" s="68">
        <v>1038090.7366984572</v>
      </c>
      <c r="N169" s="20">
        <v>5.6701611999999999</v>
      </c>
      <c r="O169" s="68"/>
      <c r="P169" s="20"/>
    </row>
    <row r="170" spans="1:16" ht="15" customHeight="1" x14ac:dyDescent="0.25">
      <c r="A170" s="23" t="s">
        <v>215</v>
      </c>
      <c r="B170" s="26"/>
      <c r="C170" s="26"/>
      <c r="D170" s="26" t="s">
        <v>759</v>
      </c>
      <c r="E170" s="68">
        <v>18815285.540000003</v>
      </c>
      <c r="F170" s="68">
        <v>45170</v>
      </c>
      <c r="G170" s="83">
        <v>0.24006864379391474</v>
      </c>
      <c r="H170" s="68"/>
      <c r="I170" s="83"/>
      <c r="J170" s="7"/>
      <c r="K170" s="9"/>
      <c r="L170" s="68">
        <v>18307958.100000001</v>
      </c>
      <c r="M170" s="68">
        <v>42353.410573042805</v>
      </c>
      <c r="N170" s="20">
        <v>0.23133880000000001</v>
      </c>
      <c r="O170" s="68"/>
      <c r="P170" s="20"/>
    </row>
    <row r="171" spans="1:16" ht="15" customHeight="1" x14ac:dyDescent="0.25">
      <c r="A171" s="23" t="s">
        <v>215</v>
      </c>
      <c r="B171" s="26"/>
      <c r="C171" s="26"/>
      <c r="D171" s="26" t="s">
        <v>760</v>
      </c>
      <c r="E171" s="68">
        <v>18815285.540000003</v>
      </c>
      <c r="F171" s="68">
        <v>0</v>
      </c>
      <c r="G171" s="83">
        <v>0</v>
      </c>
      <c r="H171" s="68"/>
      <c r="I171" s="83"/>
      <c r="J171" s="7"/>
      <c r="K171" s="9"/>
      <c r="L171" s="68">
        <v>18307958.100000001</v>
      </c>
      <c r="M171" s="68">
        <v>0</v>
      </c>
      <c r="N171" s="20">
        <v>0</v>
      </c>
      <c r="O171" s="68"/>
      <c r="P171" s="20"/>
    </row>
    <row r="172" spans="1:16" ht="15" customHeight="1" x14ac:dyDescent="0.25">
      <c r="A172" s="23" t="s">
        <v>216</v>
      </c>
      <c r="B172" s="26"/>
      <c r="C172" s="26"/>
      <c r="D172" s="84" t="s">
        <v>357</v>
      </c>
      <c r="E172" s="68">
        <v>18815285.540000003</v>
      </c>
      <c r="F172" s="68"/>
      <c r="G172" s="83"/>
      <c r="H172" s="68">
        <v>0</v>
      </c>
      <c r="I172" s="83">
        <v>0</v>
      </c>
      <c r="J172" s="7"/>
      <c r="K172" s="9"/>
      <c r="L172" s="68">
        <v>18307958.100000001</v>
      </c>
      <c r="M172" s="68"/>
      <c r="N172" s="20"/>
      <c r="O172" s="68">
        <v>0</v>
      </c>
      <c r="P172" s="20">
        <v>0</v>
      </c>
    </row>
    <row r="173" spans="1:16" ht="15" customHeight="1" x14ac:dyDescent="0.25">
      <c r="A173" s="23" t="s">
        <v>216</v>
      </c>
      <c r="B173" s="26"/>
      <c r="C173" s="26"/>
      <c r="D173" s="84" t="s">
        <v>358</v>
      </c>
      <c r="E173" s="63">
        <v>18815285.540000003</v>
      </c>
      <c r="F173" s="68"/>
      <c r="G173" s="83"/>
      <c r="H173" s="68">
        <v>0</v>
      </c>
      <c r="I173" s="83">
        <v>0</v>
      </c>
      <c r="J173" s="7"/>
      <c r="K173" s="9"/>
      <c r="L173" s="63">
        <v>18307958.100000001</v>
      </c>
      <c r="M173" s="68"/>
      <c r="N173" s="20"/>
      <c r="O173" s="68">
        <v>0</v>
      </c>
      <c r="P173" s="20">
        <v>0</v>
      </c>
    </row>
    <row r="174" spans="1:16" ht="15" customHeight="1" x14ac:dyDescent="0.25">
      <c r="A174" s="23" t="s">
        <v>217</v>
      </c>
      <c r="B174" s="26"/>
      <c r="C174" s="26"/>
      <c r="D174" s="84" t="s">
        <v>369</v>
      </c>
      <c r="E174" s="63">
        <v>18815285.540000003</v>
      </c>
      <c r="F174" s="68"/>
      <c r="G174" s="83"/>
      <c r="H174" s="68">
        <v>0</v>
      </c>
      <c r="I174" s="83">
        <v>0</v>
      </c>
      <c r="J174" s="7"/>
      <c r="K174" s="9"/>
      <c r="L174" s="63">
        <v>18307958.100000001</v>
      </c>
      <c r="M174" s="68"/>
      <c r="N174" s="20"/>
      <c r="O174" s="68">
        <v>0</v>
      </c>
      <c r="P174" s="20">
        <v>0</v>
      </c>
    </row>
    <row r="175" spans="1:16" ht="15" customHeight="1" x14ac:dyDescent="0.25">
      <c r="B175" s="26"/>
      <c r="C175" s="26"/>
      <c r="D175" s="26"/>
      <c r="E175" s="68"/>
      <c r="F175" s="64">
        <v>1166322</v>
      </c>
      <c r="G175" s="29">
        <v>6.1988000000000003</v>
      </c>
      <c r="H175" s="64">
        <v>0</v>
      </c>
      <c r="I175" s="29">
        <v>0</v>
      </c>
      <c r="J175" s="7"/>
      <c r="K175" s="9"/>
      <c r="L175" s="68"/>
      <c r="M175" s="64">
        <v>1080444.1472715</v>
      </c>
      <c r="N175" s="27">
        <v>5.9014999999999995</v>
      </c>
      <c r="O175" s="64">
        <v>0</v>
      </c>
      <c r="P175" s="27">
        <v>0</v>
      </c>
    </row>
    <row r="176" spans="1:16" ht="15" customHeight="1" x14ac:dyDescent="0.3">
      <c r="B176" s="25"/>
      <c r="C176" s="25" t="s">
        <v>36</v>
      </c>
      <c r="D176" s="26"/>
      <c r="E176" s="68"/>
      <c r="F176" s="68"/>
      <c r="G176" s="83"/>
      <c r="H176" s="68"/>
      <c r="I176" s="83"/>
      <c r="J176" s="7"/>
      <c r="K176" s="9"/>
      <c r="L176" s="68"/>
      <c r="M176" s="68"/>
      <c r="N176" s="20"/>
      <c r="O176" s="68"/>
      <c r="P176" s="20"/>
    </row>
    <row r="177" spans="1:16" ht="15" customHeight="1" x14ac:dyDescent="0.25">
      <c r="A177" s="23" t="s">
        <v>218</v>
      </c>
      <c r="B177" s="26"/>
      <c r="C177" s="26"/>
      <c r="D177" s="26" t="s">
        <v>758</v>
      </c>
      <c r="E177" s="68">
        <v>29040458.860000007</v>
      </c>
      <c r="F177" s="68">
        <v>1027128</v>
      </c>
      <c r="G177" s="83">
        <v>3.5368855000000003</v>
      </c>
      <c r="H177" s="68"/>
      <c r="I177" s="83"/>
      <c r="J177" s="7"/>
      <c r="K177" s="9"/>
      <c r="L177" s="68">
        <v>31188439.900000002</v>
      </c>
      <c r="M177" s="68">
        <v>1114479.6772444819</v>
      </c>
      <c r="N177" s="20">
        <v>3.5733742400000001</v>
      </c>
      <c r="O177" s="68"/>
      <c r="P177" s="20"/>
    </row>
    <row r="178" spans="1:16" ht="15" customHeight="1" x14ac:dyDescent="0.25">
      <c r="A178" s="23" t="s">
        <v>218</v>
      </c>
      <c r="B178" s="26"/>
      <c r="C178" s="26"/>
      <c r="D178" s="26" t="s">
        <v>759</v>
      </c>
      <c r="E178" s="68">
        <v>29040458.860000007</v>
      </c>
      <c r="F178" s="68">
        <v>74232</v>
      </c>
      <c r="G178" s="83">
        <v>0.25561450000000002</v>
      </c>
      <c r="H178" s="68"/>
      <c r="I178" s="83"/>
      <c r="J178" s="7"/>
      <c r="K178" s="9"/>
      <c r="L178" s="68">
        <v>31188439.900000002</v>
      </c>
      <c r="M178" s="68">
        <v>72146.895630818239</v>
      </c>
      <c r="N178" s="20">
        <v>0.23132575999999999</v>
      </c>
      <c r="O178" s="68"/>
      <c r="P178" s="20"/>
    </row>
    <row r="179" spans="1:16" ht="15" customHeight="1" x14ac:dyDescent="0.25">
      <c r="A179" s="23" t="s">
        <v>218</v>
      </c>
      <c r="B179" s="26"/>
      <c r="C179" s="26"/>
      <c r="D179" s="26" t="s">
        <v>760</v>
      </c>
      <c r="E179" s="68">
        <v>29040458.860000007</v>
      </c>
      <c r="F179" s="68">
        <v>0</v>
      </c>
      <c r="G179" s="83">
        <v>0</v>
      </c>
      <c r="H179" s="68"/>
      <c r="I179" s="83"/>
      <c r="J179" s="7"/>
      <c r="K179" s="9"/>
      <c r="L179" s="68">
        <v>31188439.900000002</v>
      </c>
      <c r="M179" s="68">
        <v>0</v>
      </c>
      <c r="N179" s="83">
        <v>0</v>
      </c>
      <c r="O179" s="68"/>
      <c r="P179" s="20"/>
    </row>
    <row r="180" spans="1:16" ht="15" customHeight="1" x14ac:dyDescent="0.25">
      <c r="A180" s="23" t="s">
        <v>219</v>
      </c>
      <c r="B180" s="26"/>
      <c r="C180" s="26"/>
      <c r="D180" s="84" t="s">
        <v>357</v>
      </c>
      <c r="E180" s="68">
        <v>29040458.860000007</v>
      </c>
      <c r="F180" s="68"/>
      <c r="G180" s="83"/>
      <c r="H180" s="68">
        <v>352116</v>
      </c>
      <c r="I180" s="83">
        <v>1.2124999999999999</v>
      </c>
      <c r="J180" s="7"/>
      <c r="K180" s="9"/>
      <c r="L180" s="68">
        <v>31188439.900000002</v>
      </c>
      <c r="M180" s="68"/>
      <c r="N180" s="20"/>
      <c r="O180" s="68">
        <v>349310.52688000008</v>
      </c>
      <c r="P180" s="20">
        <v>1.1200000000000001</v>
      </c>
    </row>
    <row r="181" spans="1:16" ht="15" customHeight="1" x14ac:dyDescent="0.25">
      <c r="A181" s="23" t="s">
        <v>219</v>
      </c>
      <c r="B181" s="26"/>
      <c r="C181" s="26"/>
      <c r="D181" s="84" t="s">
        <v>358</v>
      </c>
      <c r="E181" s="63">
        <v>29040458.860000007</v>
      </c>
      <c r="F181" s="68"/>
      <c r="G181" s="83"/>
      <c r="H181" s="68">
        <v>0</v>
      </c>
      <c r="I181" s="83">
        <v>0</v>
      </c>
      <c r="J181" s="7"/>
      <c r="K181" s="9"/>
      <c r="L181" s="63">
        <v>31188439.900000002</v>
      </c>
      <c r="M181" s="68"/>
      <c r="N181" s="20"/>
      <c r="O181" s="68">
        <v>0</v>
      </c>
      <c r="P181" s="20">
        <v>0</v>
      </c>
    </row>
    <row r="182" spans="1:16" ht="15" customHeight="1" x14ac:dyDescent="0.25">
      <c r="A182" s="23" t="s">
        <v>220</v>
      </c>
      <c r="B182" s="26"/>
      <c r="C182" s="26"/>
      <c r="D182" s="84" t="s">
        <v>369</v>
      </c>
      <c r="E182" s="63">
        <v>29040458.860000007</v>
      </c>
      <c r="F182" s="68"/>
      <c r="G182" s="83"/>
      <c r="H182" s="68">
        <v>0</v>
      </c>
      <c r="I182" s="83">
        <v>0</v>
      </c>
      <c r="J182" s="7"/>
      <c r="K182" s="9"/>
      <c r="L182" s="63">
        <v>31188439.900000002</v>
      </c>
      <c r="M182" s="68"/>
      <c r="N182" s="20"/>
      <c r="O182" s="68">
        <v>0</v>
      </c>
      <c r="P182" s="20">
        <v>0</v>
      </c>
    </row>
    <row r="183" spans="1:16" ht="15" customHeight="1" x14ac:dyDescent="0.25">
      <c r="B183" s="26"/>
      <c r="C183" s="26"/>
      <c r="D183" s="26"/>
      <c r="E183" s="68"/>
      <c r="F183" s="64">
        <v>1101360</v>
      </c>
      <c r="G183" s="29">
        <v>3.7925000000000004</v>
      </c>
      <c r="H183" s="64">
        <v>352116</v>
      </c>
      <c r="I183" s="29">
        <v>1.2124999999999999</v>
      </c>
      <c r="J183" s="7"/>
      <c r="K183" s="9"/>
      <c r="L183" s="68"/>
      <c r="M183" s="64">
        <v>1186626.5728753002</v>
      </c>
      <c r="N183" s="27">
        <v>3.8047</v>
      </c>
      <c r="O183" s="64">
        <v>349310.52688000008</v>
      </c>
      <c r="P183" s="27">
        <v>1.1200000000000001</v>
      </c>
    </row>
    <row r="184" spans="1:16" ht="15" customHeight="1" x14ac:dyDescent="0.3">
      <c r="B184" s="25"/>
      <c r="C184" s="25" t="s">
        <v>37</v>
      </c>
      <c r="D184" s="26"/>
      <c r="E184" s="68"/>
      <c r="F184" s="68"/>
      <c r="G184" s="83"/>
      <c r="H184" s="68"/>
      <c r="I184" s="83"/>
      <c r="J184" s="7"/>
      <c r="K184" s="9"/>
      <c r="L184" s="68"/>
      <c r="M184" s="68"/>
      <c r="N184" s="20"/>
      <c r="O184" s="68"/>
      <c r="P184" s="20"/>
    </row>
    <row r="185" spans="1:16" ht="15" customHeight="1" x14ac:dyDescent="0.25">
      <c r="A185" s="23" t="s">
        <v>221</v>
      </c>
      <c r="B185" s="26"/>
      <c r="C185" s="26"/>
      <c r="D185" s="26" t="s">
        <v>758</v>
      </c>
      <c r="E185" s="68">
        <v>446936770.60999995</v>
      </c>
      <c r="F185" s="68">
        <v>12406154</v>
      </c>
      <c r="G185" s="83">
        <v>2.775818645305046</v>
      </c>
      <c r="H185" s="68"/>
      <c r="I185" s="83"/>
      <c r="J185" s="7"/>
      <c r="K185" s="9"/>
      <c r="L185" s="68">
        <v>397887608.02000004</v>
      </c>
      <c r="M185" s="68">
        <v>13611743.028116362</v>
      </c>
      <c r="N185" s="20">
        <v>3.4210020000000001</v>
      </c>
      <c r="O185" s="68"/>
      <c r="P185" s="20"/>
    </row>
    <row r="186" spans="1:16" ht="15" customHeight="1" x14ac:dyDescent="0.25">
      <c r="A186" s="23" t="s">
        <v>221</v>
      </c>
      <c r="B186" s="26"/>
      <c r="C186" s="26"/>
      <c r="D186" s="26" t="s">
        <v>759</v>
      </c>
      <c r="E186" s="68">
        <v>446936770.60999995</v>
      </c>
      <c r="F186" s="68">
        <v>2711035</v>
      </c>
      <c r="G186" s="83">
        <v>0.60658135469495422</v>
      </c>
      <c r="H186" s="68"/>
      <c r="I186" s="83"/>
      <c r="J186" s="7"/>
      <c r="K186" s="9"/>
      <c r="L186" s="68">
        <v>397887608.02000004</v>
      </c>
      <c r="M186" s="68">
        <v>950943.42541563965</v>
      </c>
      <c r="N186" s="20">
        <v>0.23899799999999999</v>
      </c>
      <c r="O186" s="68"/>
      <c r="P186" s="20"/>
    </row>
    <row r="187" spans="1:16" ht="15" customHeight="1" x14ac:dyDescent="0.25">
      <c r="A187" s="23" t="s">
        <v>221</v>
      </c>
      <c r="B187" s="26"/>
      <c r="C187" s="26"/>
      <c r="D187" s="26" t="s">
        <v>760</v>
      </c>
      <c r="E187" s="68">
        <v>446936770.60999995</v>
      </c>
      <c r="F187" s="68">
        <v>8486435</v>
      </c>
      <c r="G187" s="83">
        <v>1.8988</v>
      </c>
      <c r="H187" s="68"/>
      <c r="I187" s="83"/>
      <c r="J187" s="7"/>
      <c r="K187" s="9"/>
      <c r="L187" s="68">
        <v>397887608.02000004</v>
      </c>
      <c r="M187" s="68">
        <v>5604644.8465697207</v>
      </c>
      <c r="N187" s="20">
        <v>1.4086000000000001</v>
      </c>
      <c r="O187" s="68"/>
      <c r="P187" s="20"/>
    </row>
    <row r="188" spans="1:16" ht="15" customHeight="1" x14ac:dyDescent="0.25">
      <c r="A188" s="23" t="s">
        <v>224</v>
      </c>
      <c r="B188" s="26"/>
      <c r="C188" s="26"/>
      <c r="D188" s="26" t="s">
        <v>225</v>
      </c>
      <c r="E188" s="68">
        <v>446936770.60999995</v>
      </c>
      <c r="F188" s="68"/>
      <c r="G188" s="83"/>
      <c r="H188" s="68">
        <v>1287178</v>
      </c>
      <c r="I188" s="83">
        <v>0.28799999999999998</v>
      </c>
      <c r="J188" s="7"/>
      <c r="K188" s="9"/>
      <c r="L188" s="68">
        <v>397887608.02000004</v>
      </c>
      <c r="M188" s="68"/>
      <c r="N188" s="20"/>
      <c r="O188" s="68">
        <v>1286768.5243366801</v>
      </c>
      <c r="P188" s="20">
        <v>0.32340000000000002</v>
      </c>
    </row>
    <row r="189" spans="1:16" ht="15" customHeight="1" x14ac:dyDescent="0.25">
      <c r="A189" s="23" t="s">
        <v>223</v>
      </c>
      <c r="B189" s="26"/>
      <c r="C189" s="26"/>
      <c r="D189" s="84" t="s">
        <v>357</v>
      </c>
      <c r="E189" s="68">
        <v>446936770.60999995</v>
      </c>
      <c r="F189" s="68"/>
      <c r="G189" s="83"/>
      <c r="H189" s="68">
        <v>6525277</v>
      </c>
      <c r="I189" s="83">
        <v>1.46</v>
      </c>
      <c r="J189" s="7"/>
      <c r="K189" s="9"/>
      <c r="L189" s="68">
        <v>397887608.02000004</v>
      </c>
      <c r="M189" s="68"/>
      <c r="N189" s="20"/>
      <c r="O189" s="68">
        <v>5880778.8465355998</v>
      </c>
      <c r="P189" s="20">
        <v>1.478</v>
      </c>
    </row>
    <row r="190" spans="1:16" ht="15" customHeight="1" x14ac:dyDescent="0.25">
      <c r="A190" s="23" t="s">
        <v>223</v>
      </c>
      <c r="B190" s="26"/>
      <c r="C190" s="26"/>
      <c r="D190" s="84" t="s">
        <v>358</v>
      </c>
      <c r="E190" s="63">
        <v>446936770.60999995</v>
      </c>
      <c r="F190" s="68"/>
      <c r="G190" s="83"/>
      <c r="H190" s="68">
        <v>0</v>
      </c>
      <c r="I190" s="83">
        <v>0</v>
      </c>
      <c r="J190" s="7"/>
      <c r="K190" s="9"/>
      <c r="L190" s="63">
        <v>397887608.02000004</v>
      </c>
      <c r="M190" s="68"/>
      <c r="N190" s="20"/>
      <c r="O190" s="68">
        <v>0</v>
      </c>
      <c r="P190" s="20">
        <v>0</v>
      </c>
    </row>
    <row r="191" spans="1:16" ht="15" customHeight="1" x14ac:dyDescent="0.25">
      <c r="A191" s="23" t="s">
        <v>222</v>
      </c>
      <c r="B191" s="26"/>
      <c r="C191" s="26"/>
      <c r="D191" s="84" t="s">
        <v>369</v>
      </c>
      <c r="E191" s="63">
        <v>446936770.60999995</v>
      </c>
      <c r="F191" s="68"/>
      <c r="G191" s="83"/>
      <c r="H191" s="68">
        <v>4093941</v>
      </c>
      <c r="I191" s="83">
        <v>0.91600000000000004</v>
      </c>
      <c r="J191" s="7"/>
      <c r="K191" s="9"/>
      <c r="L191" s="63">
        <v>397887608.02000004</v>
      </c>
      <c r="M191" s="68"/>
      <c r="N191" s="20"/>
      <c r="O191" s="68">
        <v>4028612.0312025002</v>
      </c>
      <c r="P191" s="20">
        <v>1.0125</v>
      </c>
    </row>
    <row r="192" spans="1:16" ht="15" customHeight="1" x14ac:dyDescent="0.25">
      <c r="B192" s="26"/>
      <c r="C192" s="26"/>
      <c r="D192" s="26"/>
      <c r="E192" s="68"/>
      <c r="F192" s="64">
        <v>23603624</v>
      </c>
      <c r="G192" s="29">
        <v>5.2812000000000001</v>
      </c>
      <c r="H192" s="64">
        <v>11906396</v>
      </c>
      <c r="I192" s="29">
        <v>2.6640000000000001</v>
      </c>
      <c r="J192" s="7"/>
      <c r="K192" s="9"/>
      <c r="L192" s="68"/>
      <c r="M192" s="64">
        <v>20167331.30010172</v>
      </c>
      <c r="N192" s="27">
        <v>5.0686</v>
      </c>
      <c r="O192" s="64">
        <v>11196159.40207478</v>
      </c>
      <c r="P192" s="27">
        <v>2.8139000000000003</v>
      </c>
    </row>
    <row r="193" spans="1:16" ht="15" customHeight="1" x14ac:dyDescent="0.3">
      <c r="B193" s="25"/>
      <c r="C193" s="25" t="s">
        <v>38</v>
      </c>
      <c r="D193" s="26"/>
      <c r="E193" s="68"/>
      <c r="F193" s="68"/>
      <c r="G193" s="83"/>
      <c r="H193" s="68"/>
      <c r="I193" s="83"/>
      <c r="J193" s="7"/>
      <c r="K193" s="9"/>
      <c r="L193" s="68"/>
      <c r="M193" s="68"/>
      <c r="N193" s="20"/>
      <c r="O193" s="68"/>
      <c r="P193" s="20"/>
    </row>
    <row r="194" spans="1:16" ht="15" customHeight="1" x14ac:dyDescent="0.25">
      <c r="A194" s="23" t="s">
        <v>226</v>
      </c>
      <c r="B194" s="26"/>
      <c r="C194" s="26"/>
      <c r="D194" s="26" t="s">
        <v>758</v>
      </c>
      <c r="E194" s="68">
        <v>143023533.20999995</v>
      </c>
      <c r="F194" s="68">
        <v>5738669</v>
      </c>
      <c r="G194" s="83">
        <v>4.0123948500000006</v>
      </c>
      <c r="H194" s="68"/>
      <c r="I194" s="83"/>
      <c r="J194" s="7"/>
      <c r="K194" s="9"/>
      <c r="L194" s="68">
        <v>133785087.20000002</v>
      </c>
      <c r="M194" s="68">
        <v>5750199.1733116908</v>
      </c>
      <c r="N194" s="20">
        <v>4.2980868000000001</v>
      </c>
      <c r="O194" s="68"/>
      <c r="P194" s="20"/>
    </row>
    <row r="195" spans="1:16" ht="15" customHeight="1" x14ac:dyDescent="0.25">
      <c r="A195" s="23" t="s">
        <v>226</v>
      </c>
      <c r="B195" s="26"/>
      <c r="C195" s="26"/>
      <c r="D195" s="26" t="s">
        <v>759</v>
      </c>
      <c r="E195" s="68">
        <v>143023533.20999995</v>
      </c>
      <c r="F195" s="68">
        <v>244721</v>
      </c>
      <c r="G195" s="83">
        <v>0.17110515000000001</v>
      </c>
      <c r="H195" s="68"/>
      <c r="I195" s="83"/>
      <c r="J195" s="7"/>
      <c r="K195" s="9"/>
      <c r="L195" s="68">
        <v>133785087.20000002</v>
      </c>
      <c r="M195" s="68">
        <v>165643.5975851104</v>
      </c>
      <c r="N195" s="20">
        <v>0.12381319999999998</v>
      </c>
      <c r="O195" s="68"/>
      <c r="P195" s="20"/>
    </row>
    <row r="196" spans="1:16" ht="15" customHeight="1" x14ac:dyDescent="0.25">
      <c r="A196" s="23" t="s">
        <v>226</v>
      </c>
      <c r="B196" s="26"/>
      <c r="C196" s="26"/>
      <c r="D196" s="26" t="s">
        <v>760</v>
      </c>
      <c r="E196" s="68">
        <v>143023533.20999995</v>
      </c>
      <c r="F196" s="68">
        <v>0</v>
      </c>
      <c r="G196" s="83">
        <v>0</v>
      </c>
      <c r="H196" s="68"/>
      <c r="I196" s="83"/>
      <c r="J196" s="7"/>
      <c r="K196" s="9"/>
      <c r="L196" s="68">
        <v>133785087.20000002</v>
      </c>
      <c r="M196" s="68">
        <v>0</v>
      </c>
      <c r="N196" s="20">
        <v>0</v>
      </c>
      <c r="O196" s="68"/>
      <c r="P196" s="20"/>
    </row>
    <row r="197" spans="1:16" ht="15" customHeight="1" x14ac:dyDescent="0.25">
      <c r="A197" s="23" t="s">
        <v>227</v>
      </c>
      <c r="B197" s="26"/>
      <c r="C197" s="26"/>
      <c r="D197" s="84" t="s">
        <v>357</v>
      </c>
      <c r="E197" s="68">
        <v>143023533.20999995</v>
      </c>
      <c r="F197" s="68"/>
      <c r="G197" s="83"/>
      <c r="H197" s="68">
        <v>0</v>
      </c>
      <c r="I197" s="83">
        <v>0</v>
      </c>
      <c r="J197" s="7"/>
      <c r="K197" s="9"/>
      <c r="L197" s="68">
        <v>133785087.20000002</v>
      </c>
      <c r="M197" s="68"/>
      <c r="N197" s="20"/>
      <c r="O197" s="68">
        <v>0</v>
      </c>
      <c r="P197" s="20">
        <v>0</v>
      </c>
    </row>
    <row r="198" spans="1:16" ht="15" customHeight="1" x14ac:dyDescent="0.25">
      <c r="A198" s="23" t="s">
        <v>227</v>
      </c>
      <c r="B198" s="26"/>
      <c r="C198" s="26"/>
      <c r="D198" s="84" t="s">
        <v>358</v>
      </c>
      <c r="E198" s="63">
        <v>143023533.20999995</v>
      </c>
      <c r="F198" s="68"/>
      <c r="G198" s="83"/>
      <c r="H198" s="68">
        <v>0</v>
      </c>
      <c r="I198" s="83">
        <v>0</v>
      </c>
      <c r="J198" s="7"/>
      <c r="K198" s="9"/>
      <c r="L198" s="63">
        <v>133785087.20000002</v>
      </c>
      <c r="M198" s="68"/>
      <c r="N198" s="20"/>
      <c r="O198" s="68">
        <v>0</v>
      </c>
      <c r="P198" s="20">
        <v>0</v>
      </c>
    </row>
    <row r="199" spans="1:16" ht="15" customHeight="1" x14ac:dyDescent="0.25">
      <c r="A199" s="23" t="s">
        <v>228</v>
      </c>
      <c r="B199" s="26"/>
      <c r="C199" s="26"/>
      <c r="D199" s="84" t="s">
        <v>369</v>
      </c>
      <c r="E199" s="63">
        <v>143023533.20999995</v>
      </c>
      <c r="F199" s="68"/>
      <c r="G199" s="83"/>
      <c r="H199" s="68">
        <v>2364465</v>
      </c>
      <c r="I199" s="83">
        <v>1.6532</v>
      </c>
      <c r="J199" s="7"/>
      <c r="K199" s="9"/>
      <c r="L199" s="63">
        <v>133785087.20000002</v>
      </c>
      <c r="M199" s="68"/>
      <c r="N199" s="20"/>
      <c r="O199" s="68">
        <v>1896671.1812344003</v>
      </c>
      <c r="P199" s="20">
        <v>1.4177</v>
      </c>
    </row>
    <row r="200" spans="1:16" ht="15" customHeight="1" x14ac:dyDescent="0.25">
      <c r="B200" s="26"/>
      <c r="C200" s="26"/>
      <c r="D200" s="26"/>
      <c r="E200" s="68"/>
      <c r="F200" s="64">
        <v>5983390</v>
      </c>
      <c r="G200" s="29">
        <v>4.1835000000000004</v>
      </c>
      <c r="H200" s="64">
        <v>2364465</v>
      </c>
      <c r="I200" s="29">
        <v>1.6532</v>
      </c>
      <c r="J200" s="7"/>
      <c r="K200" s="9"/>
      <c r="L200" s="68"/>
      <c r="M200" s="64">
        <v>5915842.7708968008</v>
      </c>
      <c r="N200" s="27">
        <v>4.4218999999999999</v>
      </c>
      <c r="O200" s="64">
        <v>1896671.1812344003</v>
      </c>
      <c r="P200" s="27">
        <v>1.4177</v>
      </c>
    </row>
    <row r="201" spans="1:16" ht="15" customHeight="1" x14ac:dyDescent="0.3">
      <c r="B201" s="25"/>
      <c r="C201" s="25" t="s">
        <v>39</v>
      </c>
      <c r="D201" s="26"/>
      <c r="E201" s="68"/>
      <c r="F201" s="68"/>
      <c r="G201" s="83"/>
      <c r="H201" s="68"/>
      <c r="I201" s="83"/>
      <c r="J201" s="7"/>
      <c r="K201" s="9"/>
      <c r="L201" s="68"/>
      <c r="M201" s="68"/>
      <c r="N201" s="20"/>
      <c r="O201" s="68"/>
      <c r="P201" s="20"/>
    </row>
    <row r="202" spans="1:16" ht="15" customHeight="1" x14ac:dyDescent="0.25">
      <c r="A202" s="23" t="s">
        <v>229</v>
      </c>
      <c r="B202" s="26"/>
      <c r="C202" s="26"/>
      <c r="D202" s="26" t="s">
        <v>758</v>
      </c>
      <c r="E202" s="68">
        <v>536976474.8599999</v>
      </c>
      <c r="F202" s="68">
        <v>17486189</v>
      </c>
      <c r="G202" s="83">
        <v>3.2564161937616536</v>
      </c>
      <c r="H202" s="68"/>
      <c r="I202" s="83"/>
      <c r="J202" s="7"/>
      <c r="K202" s="9"/>
      <c r="L202" s="68">
        <v>504063589.13999999</v>
      </c>
      <c r="M202" s="68">
        <v>16607462.96547446</v>
      </c>
      <c r="N202" s="20">
        <v>3.2947158500000002</v>
      </c>
      <c r="O202" s="68"/>
      <c r="P202" s="20"/>
    </row>
    <row r="203" spans="1:16" ht="15" customHeight="1" x14ac:dyDescent="0.25">
      <c r="A203" s="23" t="s">
        <v>229</v>
      </c>
      <c r="B203" s="26"/>
      <c r="C203" s="26"/>
      <c r="D203" s="26" t="s">
        <v>759</v>
      </c>
      <c r="E203" s="68">
        <v>536976474.8599999</v>
      </c>
      <c r="F203" s="68">
        <v>878407</v>
      </c>
      <c r="G203" s="83">
        <v>0.16358380623834637</v>
      </c>
      <c r="H203" s="68"/>
      <c r="I203" s="83"/>
      <c r="J203" s="7"/>
      <c r="K203" s="9"/>
      <c r="L203" s="68">
        <v>504063589.13999999</v>
      </c>
      <c r="M203" s="68">
        <v>704601.00353884127</v>
      </c>
      <c r="N203" s="20">
        <v>0.13978415</v>
      </c>
      <c r="O203" s="68"/>
      <c r="P203" s="20"/>
    </row>
    <row r="204" spans="1:16" ht="15" customHeight="1" x14ac:dyDescent="0.25">
      <c r="A204" s="23" t="s">
        <v>229</v>
      </c>
      <c r="B204" s="26"/>
      <c r="C204" s="26"/>
      <c r="D204" s="26" t="s">
        <v>760</v>
      </c>
      <c r="E204" s="68">
        <v>536976474.8599999</v>
      </c>
      <c r="F204" s="68">
        <v>0</v>
      </c>
      <c r="G204" s="83">
        <v>0</v>
      </c>
      <c r="H204" s="68"/>
      <c r="I204" s="83"/>
      <c r="J204" s="7"/>
      <c r="K204" s="9"/>
      <c r="L204" s="68">
        <v>504063589.13999999</v>
      </c>
      <c r="M204" s="68">
        <v>0</v>
      </c>
      <c r="N204" s="20">
        <v>0</v>
      </c>
      <c r="O204" s="68"/>
      <c r="P204" s="20"/>
    </row>
    <row r="205" spans="1:16" ht="15" customHeight="1" x14ac:dyDescent="0.25">
      <c r="A205" s="23" t="s">
        <v>230</v>
      </c>
      <c r="B205" s="26"/>
      <c r="C205" s="26"/>
      <c r="D205" s="84" t="s">
        <v>357</v>
      </c>
      <c r="E205" s="68">
        <v>536976474.8599999</v>
      </c>
      <c r="F205" s="68"/>
      <c r="G205" s="83"/>
      <c r="H205" s="68">
        <v>0</v>
      </c>
      <c r="I205" s="83">
        <v>0</v>
      </c>
      <c r="J205" s="7"/>
      <c r="K205" s="9"/>
      <c r="L205" s="68">
        <v>504063589.13999999</v>
      </c>
      <c r="M205" s="68"/>
      <c r="N205" s="20"/>
      <c r="O205" s="68">
        <v>0</v>
      </c>
      <c r="P205" s="20">
        <v>0</v>
      </c>
    </row>
    <row r="206" spans="1:16" ht="15" customHeight="1" x14ac:dyDescent="0.25">
      <c r="A206" s="23" t="s">
        <v>230</v>
      </c>
      <c r="B206" s="26"/>
      <c r="C206" s="26"/>
      <c r="D206" s="84" t="s">
        <v>358</v>
      </c>
      <c r="E206" s="63">
        <v>536976474.8599999</v>
      </c>
      <c r="F206" s="68"/>
      <c r="G206" s="83"/>
      <c r="H206" s="68">
        <v>0</v>
      </c>
      <c r="I206" s="83">
        <v>0</v>
      </c>
      <c r="J206" s="7"/>
      <c r="K206" s="9"/>
      <c r="L206" s="63">
        <v>504063589.13999999</v>
      </c>
      <c r="M206" s="68"/>
      <c r="N206" s="20"/>
      <c r="O206" s="68">
        <v>0</v>
      </c>
      <c r="P206" s="20">
        <v>0</v>
      </c>
    </row>
    <row r="207" spans="1:16" ht="15" customHeight="1" x14ac:dyDescent="0.25">
      <c r="A207" s="23" t="s">
        <v>231</v>
      </c>
      <c r="B207" s="26"/>
      <c r="C207" s="26"/>
      <c r="D207" s="84" t="s">
        <v>369</v>
      </c>
      <c r="E207" s="63">
        <v>536976474.8599999</v>
      </c>
      <c r="F207" s="68"/>
      <c r="G207" s="83"/>
      <c r="H207" s="68">
        <v>3787832</v>
      </c>
      <c r="I207" s="83">
        <v>0.70540000000000003</v>
      </c>
      <c r="J207" s="7"/>
      <c r="K207" s="9"/>
      <c r="L207" s="63">
        <v>504063589.13999999</v>
      </c>
      <c r="M207" s="68"/>
      <c r="N207" s="20"/>
      <c r="O207" s="68">
        <v>3779468.7913717204</v>
      </c>
      <c r="P207" s="20">
        <v>0.74980000000000002</v>
      </c>
    </row>
    <row r="208" spans="1:16" ht="15" customHeight="1" x14ac:dyDescent="0.25">
      <c r="B208" s="26"/>
      <c r="C208" s="26"/>
      <c r="D208" s="26"/>
      <c r="E208" s="68"/>
      <c r="F208" s="64">
        <v>18364596</v>
      </c>
      <c r="G208" s="29">
        <v>3.42</v>
      </c>
      <c r="H208" s="64">
        <v>3787832</v>
      </c>
      <c r="I208" s="29">
        <v>0.70540000000000003</v>
      </c>
      <c r="J208" s="7"/>
      <c r="K208" s="9"/>
      <c r="L208" s="68"/>
      <c r="M208" s="64">
        <v>17312063.9690133</v>
      </c>
      <c r="N208" s="27">
        <v>3.4345000000000003</v>
      </c>
      <c r="O208" s="64">
        <v>3779468.7913717204</v>
      </c>
      <c r="P208" s="27">
        <v>0.74980000000000002</v>
      </c>
    </row>
    <row r="209" spans="1:16" ht="15" customHeight="1" x14ac:dyDescent="0.3">
      <c r="B209" s="25"/>
      <c r="C209" s="25" t="s">
        <v>40</v>
      </c>
      <c r="D209" s="26"/>
      <c r="E209" s="68"/>
      <c r="F209" s="68"/>
      <c r="G209" s="83"/>
      <c r="H209" s="68"/>
      <c r="I209" s="83"/>
      <c r="J209" s="7"/>
      <c r="K209" s="9"/>
      <c r="L209" s="68"/>
      <c r="M209" s="68"/>
      <c r="N209" s="20"/>
      <c r="O209" s="68"/>
      <c r="P209" s="20"/>
    </row>
    <row r="210" spans="1:16" ht="15" customHeight="1" x14ac:dyDescent="0.25">
      <c r="A210" s="23" t="s">
        <v>232</v>
      </c>
      <c r="B210" s="26"/>
      <c r="C210" s="26"/>
      <c r="D210" s="26" t="s">
        <v>758</v>
      </c>
      <c r="E210" s="68">
        <v>325590229.86000001</v>
      </c>
      <c r="F210" s="68">
        <v>10718829</v>
      </c>
      <c r="G210" s="83">
        <v>3.2921225289670213</v>
      </c>
      <c r="H210" s="68"/>
      <c r="I210" s="83"/>
      <c r="J210" s="7"/>
      <c r="K210" s="9"/>
      <c r="L210" s="68">
        <v>293519531.48999995</v>
      </c>
      <c r="M210" s="68">
        <v>10211888.505428005</v>
      </c>
      <c r="N210" s="20">
        <v>3.4791171999999997</v>
      </c>
      <c r="O210" s="68"/>
      <c r="P210" s="20"/>
    </row>
    <row r="211" spans="1:16" ht="15" customHeight="1" x14ac:dyDescent="0.25">
      <c r="A211" s="23" t="s">
        <v>232</v>
      </c>
      <c r="B211" s="26"/>
      <c r="C211" s="26"/>
      <c r="D211" s="26" t="s">
        <v>759</v>
      </c>
      <c r="E211" s="68">
        <v>325590229.86000001</v>
      </c>
      <c r="F211" s="68">
        <v>560593</v>
      </c>
      <c r="G211" s="83">
        <v>0.17217747103297878</v>
      </c>
      <c r="H211" s="68"/>
      <c r="I211" s="83"/>
      <c r="J211" s="7"/>
      <c r="K211" s="9"/>
      <c r="L211" s="68">
        <v>293519531.48999995</v>
      </c>
      <c r="M211" s="68">
        <v>510379.97990169359</v>
      </c>
      <c r="N211" s="20">
        <v>0.17388279999999998</v>
      </c>
      <c r="O211" s="68"/>
      <c r="P211" s="20"/>
    </row>
    <row r="212" spans="1:16" ht="15" customHeight="1" x14ac:dyDescent="0.25">
      <c r="A212" s="23" t="s">
        <v>232</v>
      </c>
      <c r="B212" s="26"/>
      <c r="C212" s="26"/>
      <c r="D212" s="26" t="s">
        <v>760</v>
      </c>
      <c r="E212" s="68">
        <v>325590229.86000001</v>
      </c>
      <c r="F212" s="68">
        <v>0</v>
      </c>
      <c r="G212" s="83">
        <v>0</v>
      </c>
      <c r="H212" s="68"/>
      <c r="I212" s="83"/>
      <c r="J212" s="7"/>
      <c r="K212" s="9"/>
      <c r="L212" s="68">
        <v>293519531.48999995</v>
      </c>
      <c r="M212" s="68">
        <v>0</v>
      </c>
      <c r="N212" s="20">
        <v>0</v>
      </c>
      <c r="O212" s="68"/>
      <c r="P212" s="20"/>
    </row>
    <row r="213" spans="1:16" ht="15" customHeight="1" x14ac:dyDescent="0.25">
      <c r="A213" s="23" t="s">
        <v>233</v>
      </c>
      <c r="B213" s="26"/>
      <c r="C213" s="26"/>
      <c r="D213" s="84" t="s">
        <v>357</v>
      </c>
      <c r="E213" s="68">
        <v>325590229.86000001</v>
      </c>
      <c r="F213" s="68"/>
      <c r="G213" s="83"/>
      <c r="H213" s="68">
        <v>0</v>
      </c>
      <c r="I213" s="83">
        <v>0</v>
      </c>
      <c r="J213" s="7"/>
      <c r="K213" s="9"/>
      <c r="L213" s="68">
        <v>293519531.48999995</v>
      </c>
      <c r="M213" s="68"/>
      <c r="N213" s="20"/>
      <c r="O213" s="68">
        <v>0</v>
      </c>
      <c r="P213" s="20">
        <v>0</v>
      </c>
    </row>
    <row r="214" spans="1:16" ht="15" customHeight="1" x14ac:dyDescent="0.25">
      <c r="A214" s="23" t="s">
        <v>233</v>
      </c>
      <c r="B214" s="26"/>
      <c r="C214" s="26"/>
      <c r="D214" s="84" t="s">
        <v>358</v>
      </c>
      <c r="E214" s="63">
        <v>325590229.86000001</v>
      </c>
      <c r="F214" s="68"/>
      <c r="G214" s="83"/>
      <c r="H214" s="68">
        <v>0</v>
      </c>
      <c r="I214" s="83">
        <v>0</v>
      </c>
      <c r="J214" s="7"/>
      <c r="K214" s="9"/>
      <c r="L214" s="63">
        <v>293519531.48999995</v>
      </c>
      <c r="M214" s="68"/>
      <c r="N214" s="20"/>
      <c r="O214" s="68">
        <v>0</v>
      </c>
      <c r="P214" s="20">
        <v>0</v>
      </c>
    </row>
    <row r="215" spans="1:16" ht="15" customHeight="1" x14ac:dyDescent="0.25">
      <c r="A215" s="23" t="s">
        <v>234</v>
      </c>
      <c r="B215" s="26"/>
      <c r="C215" s="26"/>
      <c r="D215" s="84" t="s">
        <v>369</v>
      </c>
      <c r="E215" s="63">
        <v>325590229.86000001</v>
      </c>
      <c r="F215" s="68"/>
      <c r="G215" s="83"/>
      <c r="H215" s="68">
        <v>4099507</v>
      </c>
      <c r="I215" s="83">
        <v>1.2591000000000001</v>
      </c>
      <c r="J215" s="7"/>
      <c r="K215" s="9"/>
      <c r="L215" s="63">
        <v>293519531.48999995</v>
      </c>
      <c r="M215" s="68"/>
      <c r="N215" s="20"/>
      <c r="O215" s="68">
        <v>4174434.7768507791</v>
      </c>
      <c r="P215" s="20">
        <v>1.4221999999999999</v>
      </c>
    </row>
    <row r="216" spans="1:16" ht="15" customHeight="1" x14ac:dyDescent="0.25">
      <c r="B216" s="26"/>
      <c r="C216" s="26"/>
      <c r="D216" s="26"/>
      <c r="E216" s="68"/>
      <c r="F216" s="64">
        <v>11279422</v>
      </c>
      <c r="G216" s="29">
        <v>3.4643000000000002</v>
      </c>
      <c r="H216" s="64">
        <v>4099507</v>
      </c>
      <c r="I216" s="29">
        <v>1.2591000000000001</v>
      </c>
      <c r="J216" s="7"/>
      <c r="K216" s="9"/>
      <c r="L216" s="68"/>
      <c r="M216" s="64">
        <v>10722268.485329699</v>
      </c>
      <c r="N216" s="27">
        <v>3.6529999999999996</v>
      </c>
      <c r="O216" s="64">
        <v>4174434.7768507791</v>
      </c>
      <c r="P216" s="27">
        <v>1.4221999999999999</v>
      </c>
    </row>
    <row r="217" spans="1:16" ht="15" customHeight="1" x14ac:dyDescent="0.3">
      <c r="B217" s="25"/>
      <c r="C217" s="28" t="s">
        <v>375</v>
      </c>
      <c r="D217" s="26"/>
      <c r="E217" s="63"/>
      <c r="F217" s="68"/>
      <c r="G217" s="83"/>
      <c r="H217" s="68"/>
      <c r="I217" s="83"/>
      <c r="J217" s="7"/>
      <c r="K217" s="9"/>
      <c r="L217" s="63"/>
      <c r="M217" s="68"/>
      <c r="N217" s="20"/>
      <c r="O217" s="68"/>
      <c r="P217" s="20"/>
    </row>
    <row r="218" spans="1:16" ht="15" customHeight="1" x14ac:dyDescent="0.25">
      <c r="A218" s="23" t="s">
        <v>149</v>
      </c>
      <c r="B218" s="26"/>
      <c r="C218" s="26"/>
      <c r="D218" s="26" t="s">
        <v>5</v>
      </c>
      <c r="E218" s="63">
        <v>156693.93</v>
      </c>
      <c r="F218" s="68">
        <v>2593</v>
      </c>
      <c r="G218" s="83">
        <v>1.6549</v>
      </c>
      <c r="H218" s="68"/>
      <c r="I218" s="83"/>
      <c r="J218" s="7"/>
      <c r="K218" s="9"/>
      <c r="L218" s="63">
        <v>150544.97</v>
      </c>
      <c r="M218" s="68">
        <v>2579.2869710100003</v>
      </c>
      <c r="N218" s="20">
        <v>1.7133</v>
      </c>
      <c r="O218" s="68"/>
      <c r="P218" s="20"/>
    </row>
    <row r="219" spans="1:16" ht="15" customHeight="1" x14ac:dyDescent="0.25">
      <c r="B219" s="26"/>
      <c r="C219" s="26"/>
      <c r="D219" s="26"/>
      <c r="E219" s="63"/>
      <c r="F219" s="68"/>
      <c r="G219" s="83"/>
      <c r="H219" s="68"/>
      <c r="I219" s="83"/>
      <c r="J219" s="7"/>
      <c r="K219" s="9"/>
      <c r="L219" s="63"/>
      <c r="M219" s="68"/>
      <c r="N219" s="20"/>
      <c r="O219" s="68"/>
      <c r="P219" s="20"/>
    </row>
    <row r="220" spans="1:16" ht="15" customHeight="1" x14ac:dyDescent="0.3">
      <c r="B220" s="28" t="s">
        <v>370</v>
      </c>
      <c r="C220" s="25"/>
      <c r="D220" s="26"/>
      <c r="E220" s="68"/>
      <c r="F220" s="68"/>
      <c r="G220" s="83"/>
      <c r="H220" s="68"/>
      <c r="I220" s="83"/>
      <c r="J220" s="7"/>
      <c r="K220" s="9"/>
      <c r="L220" s="68"/>
      <c r="M220" s="68"/>
      <c r="N220" s="20"/>
      <c r="O220" s="68"/>
      <c r="P220" s="20"/>
    </row>
    <row r="221" spans="1:16" ht="15" customHeight="1" x14ac:dyDescent="0.3">
      <c r="B221" s="25"/>
      <c r="C221" s="25" t="s">
        <v>41</v>
      </c>
      <c r="D221" s="26"/>
      <c r="E221" s="63"/>
      <c r="F221" s="68"/>
      <c r="G221" s="83"/>
      <c r="H221" s="68"/>
      <c r="I221" s="83"/>
      <c r="J221" s="7"/>
      <c r="K221" s="9"/>
      <c r="L221" s="63"/>
      <c r="M221" s="68"/>
      <c r="N221" s="20"/>
      <c r="O221" s="68"/>
      <c r="P221" s="20"/>
    </row>
    <row r="222" spans="1:16" ht="15" customHeight="1" x14ac:dyDescent="0.25">
      <c r="A222" s="23" t="s">
        <v>235</v>
      </c>
      <c r="B222" s="26"/>
      <c r="C222" s="26"/>
      <c r="D222" s="26" t="s">
        <v>12</v>
      </c>
      <c r="E222" s="68">
        <v>862566704.72000015</v>
      </c>
      <c r="F222" s="68"/>
      <c r="G222" s="83"/>
      <c r="H222" s="68">
        <v>431283</v>
      </c>
      <c r="I222" s="83">
        <v>0.05</v>
      </c>
      <c r="J222" s="7"/>
      <c r="K222" s="9"/>
      <c r="L222" s="68">
        <v>797583120.62999976</v>
      </c>
      <c r="M222" s="68"/>
      <c r="N222" s="20"/>
      <c r="O222" s="68">
        <v>398791.56031499989</v>
      </c>
      <c r="P222" s="20">
        <v>0.05</v>
      </c>
    </row>
    <row r="223" spans="1:16" ht="15" customHeight="1" x14ac:dyDescent="0.3">
      <c r="B223" s="25"/>
      <c r="C223" s="25" t="s">
        <v>42</v>
      </c>
      <c r="D223" s="26"/>
      <c r="E223" s="63"/>
      <c r="F223" s="68"/>
      <c r="G223" s="83"/>
      <c r="H223" s="68"/>
      <c r="I223" s="83"/>
      <c r="J223" s="7"/>
      <c r="K223" s="9"/>
      <c r="L223" s="63"/>
      <c r="M223" s="68"/>
      <c r="N223" s="20"/>
      <c r="O223" s="68"/>
      <c r="P223" s="20"/>
    </row>
    <row r="224" spans="1:16" ht="15" customHeight="1" x14ac:dyDescent="0.25">
      <c r="A224" s="23" t="s">
        <v>236</v>
      </c>
      <c r="B224" s="26"/>
      <c r="C224" s="26"/>
      <c r="D224" s="26" t="s">
        <v>12</v>
      </c>
      <c r="E224" s="68">
        <v>2161742976.9100003</v>
      </c>
      <c r="F224" s="68"/>
      <c r="G224" s="83"/>
      <c r="H224" s="68">
        <v>1080871</v>
      </c>
      <c r="I224" s="83">
        <v>0.05</v>
      </c>
      <c r="J224" s="7"/>
      <c r="K224" s="9"/>
      <c r="L224" s="68">
        <v>1971153314.0899992</v>
      </c>
      <c r="M224" s="68"/>
      <c r="N224" s="20"/>
      <c r="O224" s="68">
        <v>985576.65704499977</v>
      </c>
      <c r="P224" s="20">
        <v>0.05</v>
      </c>
    </row>
    <row r="225" spans="1:16" ht="15" customHeight="1" x14ac:dyDescent="0.3">
      <c r="B225" s="25"/>
      <c r="C225" s="25" t="s">
        <v>43</v>
      </c>
      <c r="D225" s="26"/>
      <c r="E225" s="63"/>
      <c r="F225" s="68"/>
      <c r="G225" s="83"/>
      <c r="H225" s="68"/>
      <c r="I225" s="83"/>
      <c r="J225" s="7"/>
      <c r="K225" s="9"/>
      <c r="L225" s="63"/>
      <c r="M225" s="68"/>
      <c r="N225" s="20"/>
      <c r="O225" s="68"/>
      <c r="P225" s="20"/>
    </row>
    <row r="226" spans="1:16" ht="15" customHeight="1" x14ac:dyDescent="0.25">
      <c r="A226" s="23" t="s">
        <v>237</v>
      </c>
      <c r="B226" s="26"/>
      <c r="C226" s="26"/>
      <c r="D226" s="26" t="s">
        <v>12</v>
      </c>
      <c r="E226" s="68">
        <v>67416614.789999977</v>
      </c>
      <c r="F226" s="68"/>
      <c r="G226" s="83"/>
      <c r="H226" s="68">
        <v>33708</v>
      </c>
      <c r="I226" s="83">
        <v>0.05</v>
      </c>
      <c r="J226" s="7"/>
      <c r="K226" s="9"/>
      <c r="L226" s="68">
        <v>78601212.349999994</v>
      </c>
      <c r="M226" s="68"/>
      <c r="N226" s="20"/>
      <c r="O226" s="68">
        <v>39300.606175000001</v>
      </c>
      <c r="P226" s="20">
        <v>0.05</v>
      </c>
    </row>
    <row r="227" spans="1:16" ht="15" customHeight="1" x14ac:dyDescent="0.3">
      <c r="B227" s="25"/>
      <c r="C227" s="25" t="s">
        <v>44</v>
      </c>
      <c r="D227" s="26"/>
      <c r="E227" s="63"/>
      <c r="F227" s="68"/>
      <c r="G227" s="83"/>
      <c r="H227" s="68"/>
      <c r="I227" s="83"/>
      <c r="J227" s="7"/>
      <c r="K227" s="9"/>
      <c r="L227" s="63"/>
      <c r="M227" s="68"/>
      <c r="N227" s="20"/>
      <c r="O227" s="68"/>
      <c r="P227" s="20"/>
    </row>
    <row r="228" spans="1:16" ht="15" customHeight="1" x14ac:dyDescent="0.25">
      <c r="A228" s="23" t="s">
        <v>238</v>
      </c>
      <c r="B228" s="26"/>
      <c r="C228" s="26"/>
      <c r="D228" s="26" t="s">
        <v>12</v>
      </c>
      <c r="E228" s="63">
        <v>18815285.540000003</v>
      </c>
      <c r="F228" s="68"/>
      <c r="G228" s="83"/>
      <c r="H228" s="68">
        <v>9408</v>
      </c>
      <c r="I228" s="83">
        <v>0.05</v>
      </c>
      <c r="J228" s="7"/>
      <c r="K228" s="9"/>
      <c r="L228" s="63">
        <v>18307958.100000001</v>
      </c>
      <c r="M228" s="68"/>
      <c r="N228" s="20"/>
      <c r="O228" s="68">
        <v>9153.9790499999999</v>
      </c>
      <c r="P228" s="20">
        <v>0.05</v>
      </c>
    </row>
    <row r="229" spans="1:16" ht="15" customHeight="1" x14ac:dyDescent="0.25">
      <c r="B229" s="26"/>
      <c r="C229" s="26"/>
      <c r="D229" s="26"/>
      <c r="E229" s="63"/>
      <c r="F229" s="68"/>
      <c r="G229" s="83"/>
      <c r="H229" s="68"/>
      <c r="I229" s="83"/>
      <c r="J229" s="7"/>
      <c r="K229" s="9"/>
      <c r="L229" s="63"/>
      <c r="M229" s="68"/>
      <c r="N229" s="20"/>
      <c r="O229" s="68"/>
      <c r="P229" s="20"/>
    </row>
    <row r="230" spans="1:16" ht="15" customHeight="1" x14ac:dyDescent="0.3">
      <c r="B230" s="28" t="s">
        <v>351</v>
      </c>
      <c r="C230" s="25"/>
      <c r="D230" s="26"/>
      <c r="E230" s="68"/>
      <c r="F230" s="68"/>
      <c r="G230" s="83"/>
      <c r="H230" s="68"/>
      <c r="I230" s="83"/>
      <c r="J230" s="7"/>
      <c r="K230" s="9"/>
      <c r="L230" s="68"/>
      <c r="M230" s="68"/>
      <c r="N230" s="20"/>
      <c r="O230" s="68"/>
      <c r="P230" s="20"/>
    </row>
    <row r="231" spans="1:16" ht="15" customHeight="1" x14ac:dyDescent="0.3">
      <c r="B231" s="24"/>
      <c r="C231" s="28" t="s">
        <v>45</v>
      </c>
      <c r="D231" s="26"/>
      <c r="E231" s="68"/>
      <c r="F231" s="68"/>
      <c r="G231" s="83"/>
      <c r="H231" s="68"/>
      <c r="I231" s="83"/>
      <c r="J231" s="7"/>
      <c r="K231" s="9"/>
      <c r="L231" s="68"/>
      <c r="M231" s="68"/>
      <c r="N231" s="20"/>
      <c r="O231" s="68"/>
      <c r="P231" s="20"/>
    </row>
    <row r="232" spans="1:16" ht="15" customHeight="1" x14ac:dyDescent="0.3">
      <c r="A232" s="23" t="s">
        <v>241</v>
      </c>
      <c r="B232" s="24"/>
      <c r="C232" s="28"/>
      <c r="D232" s="26" t="s">
        <v>14</v>
      </c>
      <c r="E232" s="68">
        <v>129535147.38</v>
      </c>
      <c r="F232" s="68"/>
      <c r="G232" s="83"/>
      <c r="H232" s="68">
        <f t="shared" ref="H232:H234" si="8">ROUND(SUM(E232/100)*I232,0)</f>
        <v>2979956</v>
      </c>
      <c r="I232" s="83">
        <v>2.3005</v>
      </c>
      <c r="J232" s="7"/>
      <c r="K232" s="9"/>
      <c r="L232" s="68">
        <v>121869546.47999999</v>
      </c>
      <c r="M232" s="68"/>
      <c r="N232" s="20"/>
      <c r="O232" s="68">
        <v>2803608.9167724</v>
      </c>
      <c r="P232" s="20">
        <v>2.3005</v>
      </c>
    </row>
    <row r="233" spans="1:16" ht="15" customHeight="1" x14ac:dyDescent="0.3">
      <c r="A233" s="23" t="s">
        <v>241</v>
      </c>
      <c r="B233" s="24"/>
      <c r="C233" s="28"/>
      <c r="D233" s="26" t="s">
        <v>15</v>
      </c>
      <c r="E233" s="63">
        <v>129535147.38</v>
      </c>
      <c r="F233" s="68"/>
      <c r="G233" s="83"/>
      <c r="H233" s="68">
        <f t="shared" si="8"/>
        <v>0</v>
      </c>
      <c r="I233" s="83">
        <v>0</v>
      </c>
      <c r="J233" s="7"/>
      <c r="K233" s="9"/>
      <c r="L233" s="63">
        <v>121869546.47999999</v>
      </c>
      <c r="M233" s="68"/>
      <c r="N233" s="20"/>
      <c r="O233" s="68">
        <v>0</v>
      </c>
      <c r="P233" s="20">
        <v>0</v>
      </c>
    </row>
    <row r="234" spans="1:16" ht="15" customHeight="1" x14ac:dyDescent="0.3">
      <c r="A234" s="23" t="s">
        <v>241</v>
      </c>
      <c r="B234" s="24"/>
      <c r="C234" s="28"/>
      <c r="D234" s="26" t="s">
        <v>11</v>
      </c>
      <c r="E234" s="63">
        <v>129535147.38</v>
      </c>
      <c r="F234" s="68"/>
      <c r="G234" s="83"/>
      <c r="H234" s="68">
        <f t="shared" si="8"/>
        <v>0</v>
      </c>
      <c r="I234" s="83">
        <v>0</v>
      </c>
      <c r="J234" s="7"/>
      <c r="K234" s="9"/>
      <c r="L234" s="63">
        <v>121869546.47999999</v>
      </c>
      <c r="M234" s="68"/>
      <c r="N234" s="20"/>
      <c r="O234" s="68">
        <v>0</v>
      </c>
      <c r="P234" s="20">
        <v>0</v>
      </c>
    </row>
    <row r="235" spans="1:16" ht="15" customHeight="1" x14ac:dyDescent="0.3">
      <c r="B235" s="24"/>
      <c r="C235" s="28"/>
      <c r="D235" s="26"/>
      <c r="E235" s="68"/>
      <c r="F235" s="68"/>
      <c r="G235" s="83"/>
      <c r="H235" s="64">
        <f>SUM(H232:H234)</f>
        <v>2979956</v>
      </c>
      <c r="I235" s="29">
        <f>SUM(I232:I234)</f>
        <v>2.3005</v>
      </c>
      <c r="J235" s="7"/>
      <c r="K235" s="9"/>
      <c r="L235" s="68"/>
      <c r="M235" s="68"/>
      <c r="N235" s="20"/>
      <c r="O235" s="64">
        <v>2803608.9167724</v>
      </c>
      <c r="P235" s="27">
        <v>2.3005</v>
      </c>
    </row>
    <row r="236" spans="1:16" ht="15" customHeight="1" x14ac:dyDescent="0.3">
      <c r="B236" s="24"/>
      <c r="C236" s="28" t="s">
        <v>46</v>
      </c>
      <c r="D236" s="26"/>
      <c r="E236" s="68"/>
      <c r="F236" s="68"/>
      <c r="G236" s="83"/>
      <c r="H236" s="68"/>
      <c r="I236" s="83"/>
      <c r="J236" s="7"/>
      <c r="K236" s="9"/>
      <c r="L236" s="68"/>
      <c r="M236" s="68"/>
      <c r="N236" s="20"/>
      <c r="O236" s="68"/>
      <c r="P236" s="20"/>
    </row>
    <row r="237" spans="1:16" ht="15" customHeight="1" x14ac:dyDescent="0.25">
      <c r="A237" s="23" t="s">
        <v>242</v>
      </c>
      <c r="B237" s="7"/>
      <c r="C237" s="26"/>
      <c r="D237" s="26" t="s">
        <v>14</v>
      </c>
      <c r="E237" s="68">
        <v>521438586.31999993</v>
      </c>
      <c r="F237" s="68"/>
      <c r="G237" s="83"/>
      <c r="H237" s="68">
        <f t="shared" ref="H237:H239" si="9">ROUND(SUM(E237/100)*I237,0)</f>
        <v>18093919</v>
      </c>
      <c r="I237" s="83">
        <v>3.47</v>
      </c>
      <c r="J237" s="7"/>
      <c r="K237" s="9"/>
      <c r="L237" s="68">
        <v>489123755.7299999</v>
      </c>
      <c r="M237" s="68"/>
      <c r="N237" s="20"/>
      <c r="O237" s="68">
        <v>16434558.192527995</v>
      </c>
      <c r="P237" s="20">
        <v>3.36</v>
      </c>
    </row>
    <row r="238" spans="1:16" ht="15" customHeight="1" x14ac:dyDescent="0.25">
      <c r="A238" s="23" t="s">
        <v>242</v>
      </c>
      <c r="B238" s="7"/>
      <c r="C238" s="26"/>
      <c r="D238" s="26" t="s">
        <v>15</v>
      </c>
      <c r="E238" s="63">
        <v>521438586.31999993</v>
      </c>
      <c r="F238" s="68"/>
      <c r="G238" s="83"/>
      <c r="H238" s="68">
        <f t="shared" si="9"/>
        <v>0</v>
      </c>
      <c r="I238" s="83">
        <v>0</v>
      </c>
      <c r="J238" s="7"/>
      <c r="K238" s="9"/>
      <c r="L238" s="63">
        <v>489123755.7299999</v>
      </c>
      <c r="M238" s="68"/>
      <c r="N238" s="20"/>
      <c r="O238" s="68">
        <v>0</v>
      </c>
      <c r="P238" s="20">
        <v>0</v>
      </c>
    </row>
    <row r="239" spans="1:16" ht="15" customHeight="1" x14ac:dyDescent="0.25">
      <c r="A239" s="23" t="s">
        <v>242</v>
      </c>
      <c r="B239" s="7"/>
      <c r="C239" s="26"/>
      <c r="D239" s="26" t="s">
        <v>11</v>
      </c>
      <c r="E239" s="63">
        <v>521438586.31999993</v>
      </c>
      <c r="F239" s="68"/>
      <c r="G239" s="83"/>
      <c r="H239" s="68">
        <f t="shared" si="9"/>
        <v>625726</v>
      </c>
      <c r="I239" s="83">
        <v>0.12</v>
      </c>
      <c r="J239" s="7"/>
      <c r="K239" s="9"/>
      <c r="L239" s="63">
        <v>489123755.7299999</v>
      </c>
      <c r="M239" s="68"/>
      <c r="N239" s="20"/>
      <c r="O239" s="68">
        <v>611404.69466249982</v>
      </c>
      <c r="P239" s="20">
        <v>0.125</v>
      </c>
    </row>
    <row r="240" spans="1:16" ht="15" customHeight="1" x14ac:dyDescent="0.25">
      <c r="B240" s="7"/>
      <c r="C240" s="26"/>
      <c r="D240" s="26"/>
      <c r="E240" s="68"/>
      <c r="F240" s="68"/>
      <c r="G240" s="83"/>
      <c r="H240" s="64">
        <f>SUM(H237:H239)</f>
        <v>18719645</v>
      </c>
      <c r="I240" s="29">
        <f>SUM(I237:I239)</f>
        <v>3.5900000000000003</v>
      </c>
      <c r="J240" s="7"/>
      <c r="K240" s="9"/>
      <c r="L240" s="68"/>
      <c r="M240" s="68"/>
      <c r="N240" s="20"/>
      <c r="O240" s="64">
        <v>17045962.887190495</v>
      </c>
      <c r="P240" s="27">
        <v>3.4849999999999999</v>
      </c>
    </row>
    <row r="241" spans="1:16" ht="15" customHeight="1" x14ac:dyDescent="0.3">
      <c r="B241" s="24"/>
      <c r="C241" s="28" t="s">
        <v>47</v>
      </c>
      <c r="D241" s="26"/>
      <c r="E241" s="68"/>
      <c r="F241" s="68"/>
      <c r="G241" s="83"/>
      <c r="H241" s="68"/>
      <c r="I241" s="83"/>
      <c r="J241" s="7"/>
      <c r="K241" s="9"/>
      <c r="L241" s="68"/>
      <c r="M241" s="68"/>
      <c r="N241" s="20"/>
      <c r="O241" s="68"/>
      <c r="P241" s="20"/>
    </row>
    <row r="242" spans="1:16" ht="15" customHeight="1" x14ac:dyDescent="0.3">
      <c r="A242" s="23" t="s">
        <v>243</v>
      </c>
      <c r="B242" s="24"/>
      <c r="C242" s="28"/>
      <c r="D242" s="26" t="s">
        <v>14</v>
      </c>
      <c r="E242" s="68">
        <v>2943482.35</v>
      </c>
      <c r="F242" s="68"/>
      <c r="G242" s="83"/>
      <c r="H242" s="68">
        <f t="shared" ref="H242:H244" si="10">ROUND(SUM(E242/100)*I242,0)</f>
        <v>103001</v>
      </c>
      <c r="I242" s="83">
        <v>3.4992999999999999</v>
      </c>
      <c r="J242" s="7"/>
      <c r="K242" s="9"/>
      <c r="L242" s="68">
        <v>2808081.1500000004</v>
      </c>
      <c r="M242" s="68"/>
      <c r="N242" s="20"/>
      <c r="O242" s="68">
        <v>87266.737898550011</v>
      </c>
      <c r="P242" s="20">
        <v>3.1076999999999999</v>
      </c>
    </row>
    <row r="243" spans="1:16" ht="15" customHeight="1" x14ac:dyDescent="0.3">
      <c r="A243" s="23" t="s">
        <v>243</v>
      </c>
      <c r="B243" s="24"/>
      <c r="C243" s="28"/>
      <c r="D243" s="26" t="s">
        <v>15</v>
      </c>
      <c r="E243" s="68">
        <v>2943482.35</v>
      </c>
      <c r="F243" s="68"/>
      <c r="G243" s="83"/>
      <c r="H243" s="68">
        <f t="shared" si="10"/>
        <v>0</v>
      </c>
      <c r="I243" s="83">
        <v>0</v>
      </c>
      <c r="J243" s="7"/>
      <c r="K243" s="9"/>
      <c r="L243" s="68">
        <v>2808081.1500000004</v>
      </c>
      <c r="M243" s="68"/>
      <c r="N243" s="20"/>
      <c r="O243" s="68">
        <v>0</v>
      </c>
      <c r="P243" s="20">
        <v>0</v>
      </c>
    </row>
    <row r="244" spans="1:16" ht="15" customHeight="1" x14ac:dyDescent="0.3">
      <c r="A244" s="23" t="s">
        <v>243</v>
      </c>
      <c r="B244" s="24"/>
      <c r="C244" s="28"/>
      <c r="D244" s="26" t="s">
        <v>11</v>
      </c>
      <c r="E244" s="68">
        <v>2943482.35</v>
      </c>
      <c r="F244" s="68"/>
      <c r="G244" s="83"/>
      <c r="H244" s="68">
        <f t="shared" si="10"/>
        <v>0</v>
      </c>
      <c r="I244" s="83">
        <v>0</v>
      </c>
      <c r="J244" s="7"/>
      <c r="K244" s="9"/>
      <c r="L244" s="68">
        <v>2808081.1500000004</v>
      </c>
      <c r="M244" s="68"/>
      <c r="N244" s="20"/>
      <c r="O244" s="68">
        <v>0</v>
      </c>
      <c r="P244" s="20">
        <v>0</v>
      </c>
    </row>
    <row r="245" spans="1:16" ht="15" customHeight="1" x14ac:dyDescent="0.3">
      <c r="B245" s="24"/>
      <c r="C245" s="28"/>
      <c r="D245" s="26"/>
      <c r="E245" s="68"/>
      <c r="F245" s="68"/>
      <c r="G245" s="83"/>
      <c r="H245" s="64">
        <f>SUM(H242:H244)</f>
        <v>103001</v>
      </c>
      <c r="I245" s="29">
        <f>SUM(I242:I244)</f>
        <v>3.4992999999999999</v>
      </c>
      <c r="J245" s="7"/>
      <c r="K245" s="9"/>
      <c r="L245" s="68"/>
      <c r="M245" s="68"/>
      <c r="N245" s="20"/>
      <c r="O245" s="64">
        <v>87266.737898550011</v>
      </c>
      <c r="P245" s="27">
        <v>3.1076999999999999</v>
      </c>
    </row>
    <row r="246" spans="1:16" ht="15" customHeight="1" x14ac:dyDescent="0.3">
      <c r="B246" s="24"/>
      <c r="C246" s="28" t="s">
        <v>48</v>
      </c>
      <c r="D246" s="26"/>
      <c r="E246" s="68"/>
      <c r="F246" s="68"/>
      <c r="G246" s="83"/>
      <c r="H246" s="68"/>
      <c r="I246" s="83"/>
      <c r="J246" s="7"/>
      <c r="K246" s="9"/>
      <c r="L246" s="68"/>
      <c r="M246" s="68"/>
      <c r="N246" s="20"/>
      <c r="O246" s="68"/>
      <c r="P246" s="20"/>
    </row>
    <row r="247" spans="1:16" ht="15" customHeight="1" x14ac:dyDescent="0.3">
      <c r="A247" s="23" t="s">
        <v>244</v>
      </c>
      <c r="B247" s="24"/>
      <c r="C247" s="28"/>
      <c r="D247" s="26" t="s">
        <v>14</v>
      </c>
      <c r="E247" s="68">
        <v>42515738.990000017</v>
      </c>
      <c r="F247" s="68"/>
      <c r="G247" s="83"/>
      <c r="H247" s="68">
        <f t="shared" ref="H247:H248" si="11">ROUND(SUM(E247/100)*I247,0)</f>
        <v>1488051</v>
      </c>
      <c r="I247" s="83">
        <v>3.5</v>
      </c>
      <c r="J247" s="7"/>
      <c r="K247" s="9"/>
      <c r="L247" s="68">
        <v>38092707.800000004</v>
      </c>
      <c r="M247" s="68"/>
      <c r="N247" s="20"/>
      <c r="O247" s="68">
        <v>1285628.8882500001</v>
      </c>
      <c r="P247" s="20">
        <v>3.375</v>
      </c>
    </row>
    <row r="248" spans="1:16" ht="15" customHeight="1" x14ac:dyDescent="0.3">
      <c r="A248" s="23" t="s">
        <v>244</v>
      </c>
      <c r="B248" s="24"/>
      <c r="C248" s="28"/>
      <c r="D248" s="26" t="s">
        <v>15</v>
      </c>
      <c r="E248" s="68">
        <v>42515738.990000017</v>
      </c>
      <c r="F248" s="68"/>
      <c r="G248" s="83"/>
      <c r="H248" s="68">
        <f t="shared" si="11"/>
        <v>0</v>
      </c>
      <c r="I248" s="83">
        <v>0</v>
      </c>
      <c r="J248" s="7"/>
      <c r="K248" s="9"/>
      <c r="L248" s="68">
        <v>38092707.800000004</v>
      </c>
      <c r="M248" s="68"/>
      <c r="N248" s="20"/>
      <c r="O248" s="68">
        <v>0</v>
      </c>
      <c r="P248" s="20">
        <v>0</v>
      </c>
    </row>
    <row r="249" spans="1:16" ht="15" customHeight="1" x14ac:dyDescent="0.3">
      <c r="A249" s="23" t="s">
        <v>244</v>
      </c>
      <c r="B249" s="24"/>
      <c r="C249" s="28"/>
      <c r="D249" s="26" t="s">
        <v>11</v>
      </c>
      <c r="E249" s="68">
        <v>42515738.990000017</v>
      </c>
      <c r="F249" s="68"/>
      <c r="G249" s="83"/>
      <c r="H249" s="68">
        <v>110000</v>
      </c>
      <c r="I249" s="83">
        <f>ROUND(H249/(E249/100),4)</f>
        <v>0.25869999999999999</v>
      </c>
      <c r="J249" s="7"/>
      <c r="K249" s="9"/>
      <c r="L249" s="68">
        <v>38092707.800000004</v>
      </c>
      <c r="M249" s="68"/>
      <c r="N249" s="20"/>
      <c r="O249" s="68">
        <v>109973.64741860001</v>
      </c>
      <c r="P249" s="20">
        <v>0.28870000000000001</v>
      </c>
    </row>
    <row r="250" spans="1:16" ht="15" customHeight="1" x14ac:dyDescent="0.25">
      <c r="B250" s="7"/>
      <c r="C250" s="26"/>
      <c r="D250" s="26"/>
      <c r="E250" s="68"/>
      <c r="F250" s="68"/>
      <c r="G250" s="83"/>
      <c r="H250" s="64">
        <f>SUM(H247:H249)</f>
        <v>1598051</v>
      </c>
      <c r="I250" s="29">
        <f>SUM(I247:I249)</f>
        <v>3.7587000000000002</v>
      </c>
      <c r="J250" s="7"/>
      <c r="K250" s="9"/>
      <c r="L250" s="68"/>
      <c r="M250" s="68"/>
      <c r="N250" s="20"/>
      <c r="O250" s="64">
        <v>1395602.5356686001</v>
      </c>
      <c r="P250" s="27">
        <v>3.6637</v>
      </c>
    </row>
    <row r="251" spans="1:16" ht="15" customHeight="1" x14ac:dyDescent="0.3">
      <c r="B251" s="24"/>
      <c r="C251" s="28" t="s">
        <v>49</v>
      </c>
      <c r="D251" s="26"/>
      <c r="E251" s="68"/>
      <c r="F251" s="68"/>
      <c r="G251" s="83"/>
      <c r="H251" s="68"/>
      <c r="I251" s="83"/>
      <c r="J251" s="7"/>
      <c r="K251" s="9"/>
      <c r="L251" s="68"/>
      <c r="M251" s="68"/>
      <c r="N251" s="20"/>
      <c r="O251" s="68"/>
      <c r="P251" s="20"/>
    </row>
    <row r="252" spans="1:16" ht="15" customHeight="1" x14ac:dyDescent="0.3">
      <c r="A252" s="23" t="s">
        <v>245</v>
      </c>
      <c r="B252" s="24"/>
      <c r="C252" s="28"/>
      <c r="D252" s="26" t="s">
        <v>14</v>
      </c>
      <c r="E252" s="68">
        <v>27694033.879999995</v>
      </c>
      <c r="F252" s="68"/>
      <c r="G252" s="83"/>
      <c r="H252" s="68">
        <f t="shared" ref="H252:H254" si="12">ROUND(SUM(E252/100)*I252,0)</f>
        <v>969291</v>
      </c>
      <c r="I252" s="83">
        <v>3.5</v>
      </c>
      <c r="J252" s="7"/>
      <c r="K252" s="9"/>
      <c r="L252" s="68">
        <v>26737357.479999997</v>
      </c>
      <c r="M252" s="68"/>
      <c r="N252" s="20"/>
      <c r="O252" s="68">
        <v>840622.51917119988</v>
      </c>
      <c r="P252" s="20">
        <v>3.1440000000000001</v>
      </c>
    </row>
    <row r="253" spans="1:16" ht="15" customHeight="1" x14ac:dyDescent="0.3">
      <c r="A253" s="23" t="s">
        <v>245</v>
      </c>
      <c r="B253" s="24"/>
      <c r="C253" s="28"/>
      <c r="D253" s="26" t="s">
        <v>15</v>
      </c>
      <c r="E253" s="68">
        <v>27694033.879999995</v>
      </c>
      <c r="F253" s="68"/>
      <c r="G253" s="83"/>
      <c r="H253" s="68">
        <f t="shared" si="12"/>
        <v>0</v>
      </c>
      <c r="I253" s="83">
        <v>0</v>
      </c>
      <c r="J253" s="7"/>
      <c r="K253" s="9"/>
      <c r="L253" s="68">
        <v>26737357.479999997</v>
      </c>
      <c r="M253" s="68"/>
      <c r="N253" s="20"/>
      <c r="O253" s="68">
        <v>0</v>
      </c>
      <c r="P253" s="20">
        <v>0</v>
      </c>
    </row>
    <row r="254" spans="1:16" ht="15" customHeight="1" x14ac:dyDescent="0.3">
      <c r="A254" s="23" t="s">
        <v>245</v>
      </c>
      <c r="B254" s="24"/>
      <c r="C254" s="28"/>
      <c r="D254" s="26" t="s">
        <v>11</v>
      </c>
      <c r="E254" s="68">
        <v>27694033.879999995</v>
      </c>
      <c r="F254" s="68"/>
      <c r="G254" s="83"/>
      <c r="H254" s="68">
        <f t="shared" si="12"/>
        <v>0</v>
      </c>
      <c r="I254" s="83">
        <v>0</v>
      </c>
      <c r="J254" s="7"/>
      <c r="K254" s="9"/>
      <c r="L254" s="68">
        <v>26737357.479999997</v>
      </c>
      <c r="M254" s="68"/>
      <c r="N254" s="20"/>
      <c r="O254" s="68">
        <v>0</v>
      </c>
      <c r="P254" s="20">
        <v>0</v>
      </c>
    </row>
    <row r="255" spans="1:16" ht="15" customHeight="1" x14ac:dyDescent="0.3">
      <c r="B255" s="24"/>
      <c r="C255" s="28"/>
      <c r="D255" s="26"/>
      <c r="E255" s="68"/>
      <c r="F255" s="68"/>
      <c r="G255" s="83"/>
      <c r="H255" s="64">
        <f>SUM(H252:H254)</f>
        <v>969291</v>
      </c>
      <c r="I255" s="29">
        <f>SUM(I252:I254)</f>
        <v>3.5</v>
      </c>
      <c r="J255" s="7"/>
      <c r="K255" s="9"/>
      <c r="L255" s="68"/>
      <c r="M255" s="68"/>
      <c r="N255" s="20"/>
      <c r="O255" s="64">
        <v>840622.51917119988</v>
      </c>
      <c r="P255" s="27">
        <v>3.1440000000000001</v>
      </c>
    </row>
    <row r="256" spans="1:16" ht="15" customHeight="1" x14ac:dyDescent="0.3">
      <c r="B256" s="24"/>
      <c r="C256" s="28" t="s">
        <v>50</v>
      </c>
      <c r="D256" s="26"/>
      <c r="E256" s="68"/>
      <c r="F256" s="68"/>
      <c r="G256" s="83"/>
      <c r="H256" s="68"/>
      <c r="I256" s="83"/>
      <c r="J256" s="7"/>
      <c r="K256" s="9"/>
      <c r="L256" s="68"/>
      <c r="M256" s="68"/>
      <c r="N256" s="20"/>
      <c r="O256" s="68"/>
      <c r="P256" s="20"/>
    </row>
    <row r="257" spans="1:16" ht="15" customHeight="1" x14ac:dyDescent="0.3">
      <c r="A257" s="23" t="s">
        <v>246</v>
      </c>
      <c r="B257" s="24"/>
      <c r="C257" s="28"/>
      <c r="D257" s="26" t="s">
        <v>14</v>
      </c>
      <c r="E257" s="68">
        <v>2692689.5900000003</v>
      </c>
      <c r="F257" s="68"/>
      <c r="G257" s="83"/>
      <c r="H257" s="68">
        <f t="shared" ref="H257:H259" si="13">ROUND(SUM(E257/100)*I257,0)</f>
        <v>87512</v>
      </c>
      <c r="I257" s="83">
        <v>3.25</v>
      </c>
      <c r="J257" s="7"/>
      <c r="K257" s="9"/>
      <c r="L257" s="68">
        <v>2880165.44</v>
      </c>
      <c r="M257" s="68"/>
      <c r="N257" s="20"/>
      <c r="O257" s="68">
        <v>93605.376799999998</v>
      </c>
      <c r="P257" s="20">
        <v>3.25</v>
      </c>
    </row>
    <row r="258" spans="1:16" ht="15" customHeight="1" x14ac:dyDescent="0.3">
      <c r="A258" s="23" t="s">
        <v>246</v>
      </c>
      <c r="B258" s="24"/>
      <c r="C258" s="28"/>
      <c r="D258" s="26" t="s">
        <v>15</v>
      </c>
      <c r="E258" s="68">
        <v>2692689.5900000003</v>
      </c>
      <c r="F258" s="68"/>
      <c r="G258" s="83"/>
      <c r="H258" s="68">
        <f t="shared" si="13"/>
        <v>0</v>
      </c>
      <c r="I258" s="83">
        <v>0</v>
      </c>
      <c r="J258" s="7"/>
      <c r="K258" s="9"/>
      <c r="L258" s="68">
        <v>2880165.44</v>
      </c>
      <c r="M258" s="68"/>
      <c r="N258" s="20"/>
      <c r="O258" s="68">
        <v>0</v>
      </c>
      <c r="P258" s="20">
        <v>0</v>
      </c>
    </row>
    <row r="259" spans="1:16" ht="15" customHeight="1" x14ac:dyDescent="0.3">
      <c r="A259" s="23" t="s">
        <v>246</v>
      </c>
      <c r="B259" s="24"/>
      <c r="C259" s="28"/>
      <c r="D259" s="26" t="s">
        <v>11</v>
      </c>
      <c r="E259" s="68">
        <v>2692689.5900000003</v>
      </c>
      <c r="F259" s="68"/>
      <c r="G259" s="83"/>
      <c r="H259" s="68">
        <f t="shared" si="13"/>
        <v>0</v>
      </c>
      <c r="I259" s="83">
        <v>0</v>
      </c>
      <c r="J259" s="7"/>
      <c r="K259" s="9"/>
      <c r="L259" s="68">
        <v>2880165.44</v>
      </c>
      <c r="M259" s="68"/>
      <c r="N259" s="20"/>
      <c r="O259" s="68">
        <v>0</v>
      </c>
      <c r="P259" s="20">
        <v>0</v>
      </c>
    </row>
    <row r="260" spans="1:16" ht="15" customHeight="1" x14ac:dyDescent="0.3">
      <c r="B260" s="24"/>
      <c r="C260" s="28"/>
      <c r="D260" s="26"/>
      <c r="E260" s="68"/>
      <c r="F260" s="68"/>
      <c r="G260" s="83"/>
      <c r="H260" s="64">
        <f>SUM(H257:H259)</f>
        <v>87512</v>
      </c>
      <c r="I260" s="29">
        <f>SUM(I257:I259)</f>
        <v>3.25</v>
      </c>
      <c r="J260" s="7"/>
      <c r="K260" s="9"/>
      <c r="L260" s="68"/>
      <c r="M260" s="68"/>
      <c r="N260" s="20"/>
      <c r="O260" s="64">
        <v>93605.376799999998</v>
      </c>
      <c r="P260" s="27">
        <v>3.25</v>
      </c>
    </row>
    <row r="261" spans="1:16" ht="15" customHeight="1" x14ac:dyDescent="0.3">
      <c r="B261" s="24"/>
      <c r="C261" s="28" t="s">
        <v>51</v>
      </c>
      <c r="D261" s="26"/>
      <c r="E261" s="68"/>
      <c r="F261" s="68"/>
      <c r="G261" s="83"/>
      <c r="H261" s="68"/>
      <c r="I261" s="83"/>
      <c r="J261" s="7"/>
      <c r="K261" s="9"/>
      <c r="L261" s="68"/>
      <c r="M261" s="68"/>
      <c r="N261" s="20"/>
      <c r="O261" s="68"/>
      <c r="P261" s="20"/>
    </row>
    <row r="262" spans="1:16" ht="15" customHeight="1" x14ac:dyDescent="0.3">
      <c r="A262" s="23" t="s">
        <v>247</v>
      </c>
      <c r="B262" s="24"/>
      <c r="C262" s="28"/>
      <c r="D262" s="26" t="s">
        <v>14</v>
      </c>
      <c r="E262" s="68">
        <v>2219728.2599999993</v>
      </c>
      <c r="F262" s="68"/>
      <c r="G262" s="83"/>
      <c r="H262" s="68">
        <f t="shared" ref="H262:H264" si="14">ROUND(SUM(E262/100)*I262,0)</f>
        <v>55000</v>
      </c>
      <c r="I262" s="83">
        <v>2.4777999999999998</v>
      </c>
      <c r="J262" s="7"/>
      <c r="K262" s="9"/>
      <c r="L262" s="68">
        <v>2126865.9099999997</v>
      </c>
      <c r="M262" s="68"/>
      <c r="N262" s="20"/>
      <c r="O262" s="68">
        <v>51321.274408299993</v>
      </c>
      <c r="P262" s="20">
        <v>2.4129999999999998</v>
      </c>
    </row>
    <row r="263" spans="1:16" ht="15" customHeight="1" x14ac:dyDescent="0.3">
      <c r="A263" s="23" t="s">
        <v>247</v>
      </c>
      <c r="B263" s="24"/>
      <c r="C263" s="28"/>
      <c r="D263" s="26" t="s">
        <v>15</v>
      </c>
      <c r="E263" s="68">
        <v>2219728.2599999993</v>
      </c>
      <c r="F263" s="68"/>
      <c r="G263" s="83"/>
      <c r="H263" s="68">
        <f t="shared" si="14"/>
        <v>0</v>
      </c>
      <c r="I263" s="83">
        <v>0</v>
      </c>
      <c r="J263" s="7"/>
      <c r="K263" s="9"/>
      <c r="L263" s="68">
        <v>2126865.9099999997</v>
      </c>
      <c r="M263" s="68"/>
      <c r="N263" s="20"/>
      <c r="O263" s="68">
        <v>0</v>
      </c>
      <c r="P263" s="20">
        <v>0</v>
      </c>
    </row>
    <row r="264" spans="1:16" ht="15" customHeight="1" x14ac:dyDescent="0.3">
      <c r="A264" s="23" t="s">
        <v>247</v>
      </c>
      <c r="B264" s="24"/>
      <c r="C264" s="28"/>
      <c r="D264" s="26" t="s">
        <v>11</v>
      </c>
      <c r="E264" s="68">
        <v>2219728.2599999993</v>
      </c>
      <c r="F264" s="68"/>
      <c r="G264" s="83"/>
      <c r="H264" s="68">
        <f t="shared" si="14"/>
        <v>0</v>
      </c>
      <c r="I264" s="83">
        <v>0</v>
      </c>
      <c r="J264" s="7"/>
      <c r="K264" s="9"/>
      <c r="L264" s="68">
        <v>2126865.9099999997</v>
      </c>
      <c r="M264" s="68"/>
      <c r="N264" s="20"/>
      <c r="O264" s="68">
        <v>0</v>
      </c>
      <c r="P264" s="20">
        <v>0</v>
      </c>
    </row>
    <row r="265" spans="1:16" ht="15" customHeight="1" x14ac:dyDescent="0.3">
      <c r="B265" s="24"/>
      <c r="C265" s="28"/>
      <c r="D265" s="26"/>
      <c r="E265" s="68"/>
      <c r="F265" s="68"/>
      <c r="G265" s="83"/>
      <c r="H265" s="64">
        <f>SUM(H262:H264)</f>
        <v>55000</v>
      </c>
      <c r="I265" s="29">
        <f>SUM(I262:I264)</f>
        <v>2.4777999999999998</v>
      </c>
      <c r="J265" s="7"/>
      <c r="K265" s="9"/>
      <c r="L265" s="68"/>
      <c r="M265" s="68"/>
      <c r="N265" s="20"/>
      <c r="O265" s="64">
        <v>51321.274408299993</v>
      </c>
      <c r="P265" s="27">
        <v>2.4129999999999998</v>
      </c>
    </row>
    <row r="266" spans="1:16" ht="15" customHeight="1" x14ac:dyDescent="0.3">
      <c r="B266" s="24"/>
      <c r="C266" s="28" t="s">
        <v>52</v>
      </c>
      <c r="D266" s="26"/>
      <c r="E266" s="68"/>
      <c r="F266" s="68"/>
      <c r="G266" s="83"/>
      <c r="H266" s="68"/>
      <c r="I266" s="83"/>
      <c r="J266" s="7"/>
      <c r="K266" s="9"/>
      <c r="L266" s="68"/>
      <c r="M266" s="68"/>
      <c r="N266" s="20"/>
      <c r="O266" s="68"/>
      <c r="P266" s="20"/>
    </row>
    <row r="267" spans="1:16" ht="15" customHeight="1" x14ac:dyDescent="0.3">
      <c r="A267" s="23" t="s">
        <v>248</v>
      </c>
      <c r="B267" s="24"/>
      <c r="C267" s="28"/>
      <c r="D267" s="26" t="s">
        <v>14</v>
      </c>
      <c r="E267" s="68">
        <v>420435654.96000004</v>
      </c>
      <c r="F267" s="68"/>
      <c r="G267" s="83"/>
      <c r="H267" s="68">
        <f t="shared" ref="H267:H269" si="15">ROUND(SUM(E267/100)*I267,0)</f>
        <v>0</v>
      </c>
      <c r="I267" s="83">
        <v>0</v>
      </c>
      <c r="J267" s="7"/>
      <c r="K267" s="9"/>
      <c r="L267" s="68">
        <v>372160727.39999998</v>
      </c>
      <c r="M267" s="68"/>
      <c r="N267" s="20"/>
      <c r="O267" s="68">
        <v>0</v>
      </c>
      <c r="P267" s="20">
        <v>0</v>
      </c>
    </row>
    <row r="268" spans="1:16" ht="15" customHeight="1" x14ac:dyDescent="0.3">
      <c r="A268" s="23" t="s">
        <v>248</v>
      </c>
      <c r="B268" s="24"/>
      <c r="C268" s="28"/>
      <c r="D268" s="26" t="s">
        <v>15</v>
      </c>
      <c r="E268" s="68">
        <v>420435654.96000004</v>
      </c>
      <c r="F268" s="68"/>
      <c r="G268" s="83"/>
      <c r="H268" s="68">
        <f t="shared" si="15"/>
        <v>0</v>
      </c>
      <c r="I268" s="83">
        <v>0</v>
      </c>
      <c r="J268" s="7"/>
      <c r="K268" s="9"/>
      <c r="L268" s="68">
        <v>372160727.39999998</v>
      </c>
      <c r="M268" s="68"/>
      <c r="N268" s="20"/>
      <c r="O268" s="68">
        <v>0</v>
      </c>
      <c r="P268" s="20">
        <v>0</v>
      </c>
    </row>
    <row r="269" spans="1:16" ht="15" customHeight="1" x14ac:dyDescent="0.3">
      <c r="A269" s="23" t="s">
        <v>248</v>
      </c>
      <c r="B269" s="24"/>
      <c r="C269" s="28"/>
      <c r="D269" s="26" t="s">
        <v>11</v>
      </c>
      <c r="E269" s="68">
        <v>420435654.96000004</v>
      </c>
      <c r="F269" s="68"/>
      <c r="G269" s="83"/>
      <c r="H269" s="68">
        <f t="shared" si="15"/>
        <v>0</v>
      </c>
      <c r="I269" s="83">
        <v>0</v>
      </c>
      <c r="J269" s="7"/>
      <c r="K269" s="9"/>
      <c r="L269" s="68">
        <v>372160727.39999998</v>
      </c>
      <c r="M269" s="68"/>
      <c r="N269" s="20"/>
      <c r="O269" s="68">
        <v>0</v>
      </c>
      <c r="P269" s="20">
        <v>0</v>
      </c>
    </row>
    <row r="270" spans="1:16" ht="15" customHeight="1" x14ac:dyDescent="0.3">
      <c r="B270" s="24"/>
      <c r="C270" s="28"/>
      <c r="D270" s="26"/>
      <c r="E270" s="68"/>
      <c r="F270" s="68"/>
      <c r="G270" s="83"/>
      <c r="H270" s="64">
        <f>SUM(H267:H269)</f>
        <v>0</v>
      </c>
      <c r="I270" s="29">
        <f>SUM(I267:I269)</f>
        <v>0</v>
      </c>
      <c r="J270" s="7"/>
      <c r="K270" s="9"/>
      <c r="L270" s="68"/>
      <c r="M270" s="68"/>
      <c r="N270" s="20"/>
      <c r="O270" s="64">
        <v>0</v>
      </c>
      <c r="P270" s="27">
        <v>0</v>
      </c>
    </row>
    <row r="271" spans="1:16" ht="15" customHeight="1" x14ac:dyDescent="0.3">
      <c r="B271" s="24"/>
      <c r="C271" s="28" t="s">
        <v>53</v>
      </c>
      <c r="D271" s="26"/>
      <c r="E271" s="68"/>
      <c r="F271" s="68"/>
      <c r="G271" s="83"/>
      <c r="H271" s="68"/>
      <c r="I271" s="83"/>
      <c r="J271" s="7"/>
      <c r="K271" s="9"/>
      <c r="L271" s="68"/>
      <c r="M271" s="68"/>
      <c r="N271" s="20"/>
      <c r="O271" s="68"/>
      <c r="P271" s="20"/>
    </row>
    <row r="272" spans="1:16" ht="15" customHeight="1" x14ac:dyDescent="0.3">
      <c r="A272" s="23" t="s">
        <v>249</v>
      </c>
      <c r="B272" s="24"/>
      <c r="C272" s="28"/>
      <c r="D272" s="26" t="s">
        <v>14</v>
      </c>
      <c r="E272" s="68">
        <v>247608309.26000002</v>
      </c>
      <c r="F272" s="68"/>
      <c r="G272" s="83"/>
      <c r="H272" s="68">
        <f t="shared" ref="H272:H274" si="16">ROUND(SUM(E272/100)*I272,0)</f>
        <v>6190208</v>
      </c>
      <c r="I272" s="83">
        <v>2.5</v>
      </c>
      <c r="J272" s="7"/>
      <c r="K272" s="9"/>
      <c r="L272" s="68">
        <v>229588954.69</v>
      </c>
      <c r="M272" s="68"/>
      <c r="N272" s="20"/>
      <c r="O272" s="68">
        <v>5579011.5989669999</v>
      </c>
      <c r="P272" s="20">
        <v>2.4300000000000002</v>
      </c>
    </row>
    <row r="273" spans="1:16" ht="15" customHeight="1" x14ac:dyDescent="0.3">
      <c r="A273" s="23" t="s">
        <v>249</v>
      </c>
      <c r="B273" s="24"/>
      <c r="C273" s="28"/>
      <c r="D273" s="26" t="s">
        <v>15</v>
      </c>
      <c r="E273" s="68">
        <v>247608309.26000002</v>
      </c>
      <c r="F273" s="68"/>
      <c r="G273" s="83"/>
      <c r="H273" s="68">
        <f t="shared" si="16"/>
        <v>0</v>
      </c>
      <c r="I273" s="83">
        <v>0</v>
      </c>
      <c r="J273" s="7"/>
      <c r="K273" s="9"/>
      <c r="L273" s="68">
        <v>229588954.69</v>
      </c>
      <c r="M273" s="68"/>
      <c r="N273" s="20"/>
      <c r="O273" s="68">
        <v>0</v>
      </c>
      <c r="P273" s="20">
        <v>0</v>
      </c>
    </row>
    <row r="274" spans="1:16" ht="15" customHeight="1" x14ac:dyDescent="0.3">
      <c r="A274" s="23" t="s">
        <v>249</v>
      </c>
      <c r="B274" s="24"/>
      <c r="C274" s="28"/>
      <c r="D274" s="26" t="s">
        <v>11</v>
      </c>
      <c r="E274" s="68">
        <v>247608309.26000002</v>
      </c>
      <c r="F274" s="68"/>
      <c r="G274" s="83"/>
      <c r="H274" s="68">
        <f t="shared" si="16"/>
        <v>346652</v>
      </c>
      <c r="I274" s="83">
        <v>0.14000000000000001</v>
      </c>
      <c r="J274" s="7"/>
      <c r="K274" s="9"/>
      <c r="L274" s="68">
        <v>229588954.69</v>
      </c>
      <c r="M274" s="68"/>
      <c r="N274" s="20"/>
      <c r="O274" s="68">
        <v>321424.53656600002</v>
      </c>
      <c r="P274" s="20">
        <v>0.14000000000000001</v>
      </c>
    </row>
    <row r="275" spans="1:16" ht="15" customHeight="1" x14ac:dyDescent="0.3">
      <c r="B275" s="24"/>
      <c r="C275" s="28"/>
      <c r="D275" s="26"/>
      <c r="E275" s="68"/>
      <c r="F275" s="68"/>
      <c r="G275" s="83"/>
      <c r="H275" s="64">
        <f>SUM(H272:H274)</f>
        <v>6536860</v>
      </c>
      <c r="I275" s="29">
        <f>SUM(I272:I274)</f>
        <v>2.64</v>
      </c>
      <c r="J275" s="7"/>
      <c r="K275" s="9"/>
      <c r="L275" s="68"/>
      <c r="M275" s="68"/>
      <c r="N275" s="20"/>
      <c r="O275" s="64">
        <v>5900436.1355330003</v>
      </c>
      <c r="P275" s="27">
        <v>2.5700000000000003</v>
      </c>
    </row>
    <row r="276" spans="1:16" ht="15" customHeight="1" x14ac:dyDescent="0.3">
      <c r="B276" s="24"/>
      <c r="C276" s="28" t="s">
        <v>54</v>
      </c>
      <c r="D276" s="26"/>
      <c r="E276" s="68"/>
      <c r="F276" s="68"/>
      <c r="G276" s="83"/>
      <c r="H276" s="68"/>
      <c r="I276" s="83"/>
      <c r="J276" s="7"/>
      <c r="K276" s="9"/>
      <c r="L276" s="68"/>
      <c r="M276" s="68"/>
      <c r="N276" s="20"/>
      <c r="O276" s="68"/>
      <c r="P276" s="20"/>
    </row>
    <row r="277" spans="1:16" ht="15" customHeight="1" x14ac:dyDescent="0.3">
      <c r="A277" s="23" t="s">
        <v>250</v>
      </c>
      <c r="B277" s="24"/>
      <c r="C277" s="28"/>
      <c r="D277" s="26" t="s">
        <v>14</v>
      </c>
      <c r="E277" s="68">
        <v>6197073.2799999993</v>
      </c>
      <c r="F277" s="68"/>
      <c r="G277" s="83"/>
      <c r="H277" s="68">
        <f t="shared" ref="H277:H279" si="17">ROUND(SUM(E277/100)*I277,0)</f>
        <v>216898</v>
      </c>
      <c r="I277" s="83">
        <v>3.5</v>
      </c>
      <c r="J277" s="7"/>
      <c r="K277" s="9"/>
      <c r="L277" s="68">
        <v>5980830.6699999999</v>
      </c>
      <c r="M277" s="68"/>
      <c r="N277" s="20"/>
      <c r="O277" s="68">
        <v>201853.03511250002</v>
      </c>
      <c r="P277" s="20">
        <v>3.375</v>
      </c>
    </row>
    <row r="278" spans="1:16" ht="15" customHeight="1" x14ac:dyDescent="0.3">
      <c r="A278" s="23" t="s">
        <v>250</v>
      </c>
      <c r="B278" s="24"/>
      <c r="C278" s="28"/>
      <c r="D278" s="26" t="s">
        <v>15</v>
      </c>
      <c r="E278" s="68">
        <v>6197073.2799999993</v>
      </c>
      <c r="F278" s="68"/>
      <c r="G278" s="83"/>
      <c r="H278" s="68">
        <f t="shared" si="17"/>
        <v>0</v>
      </c>
      <c r="I278" s="83">
        <v>0</v>
      </c>
      <c r="J278" s="7"/>
      <c r="K278" s="9"/>
      <c r="L278" s="68">
        <v>5980830.6699999999</v>
      </c>
      <c r="M278" s="68"/>
      <c r="N278" s="20"/>
      <c r="O278" s="68">
        <v>0</v>
      </c>
      <c r="P278" s="20">
        <v>0</v>
      </c>
    </row>
    <row r="279" spans="1:16" ht="15" customHeight="1" x14ac:dyDescent="0.3">
      <c r="A279" s="23" t="s">
        <v>250</v>
      </c>
      <c r="B279" s="24"/>
      <c r="C279" s="28"/>
      <c r="D279" s="26" t="s">
        <v>11</v>
      </c>
      <c r="E279" s="68">
        <v>6197073.2799999993</v>
      </c>
      <c r="F279" s="68"/>
      <c r="G279" s="83"/>
      <c r="H279" s="68">
        <f t="shared" si="17"/>
        <v>0</v>
      </c>
      <c r="I279" s="83">
        <v>0</v>
      </c>
      <c r="J279" s="7"/>
      <c r="K279" s="9"/>
      <c r="L279" s="68">
        <v>5980830.6699999999</v>
      </c>
      <c r="M279" s="68"/>
      <c r="N279" s="20"/>
      <c r="O279" s="68">
        <v>0</v>
      </c>
      <c r="P279" s="20">
        <v>0</v>
      </c>
    </row>
    <row r="280" spans="1:16" ht="15" customHeight="1" x14ac:dyDescent="0.3">
      <c r="B280" s="24"/>
      <c r="C280" s="28"/>
      <c r="D280" s="26"/>
      <c r="E280" s="68"/>
      <c r="F280" s="68"/>
      <c r="G280" s="83"/>
      <c r="H280" s="64">
        <f>SUM(H277:H279)</f>
        <v>216898</v>
      </c>
      <c r="I280" s="29">
        <f>SUM(I277:I279)</f>
        <v>3.5</v>
      </c>
      <c r="J280" s="7"/>
      <c r="K280" s="9"/>
      <c r="L280" s="68"/>
      <c r="M280" s="68"/>
      <c r="N280" s="20"/>
      <c r="O280" s="64">
        <v>201853.03511250002</v>
      </c>
      <c r="P280" s="27">
        <v>3.375</v>
      </c>
    </row>
    <row r="281" spans="1:16" ht="15" customHeight="1" x14ac:dyDescent="0.3">
      <c r="B281" s="24"/>
      <c r="C281" s="28" t="s">
        <v>55</v>
      </c>
      <c r="D281" s="26"/>
      <c r="E281" s="68"/>
      <c r="F281" s="68"/>
      <c r="G281" s="83"/>
      <c r="H281" s="68"/>
      <c r="I281" s="83"/>
      <c r="J281" s="7"/>
      <c r="K281" s="9"/>
      <c r="L281" s="68"/>
      <c r="M281" s="68"/>
      <c r="N281" s="20"/>
      <c r="O281" s="68"/>
      <c r="P281" s="20"/>
    </row>
    <row r="282" spans="1:16" ht="15" customHeight="1" x14ac:dyDescent="0.3">
      <c r="A282" s="23" t="s">
        <v>251</v>
      </c>
      <c r="B282" s="24"/>
      <c r="C282" s="28"/>
      <c r="D282" s="26" t="s">
        <v>14</v>
      </c>
      <c r="E282" s="68">
        <v>26882262.490000002</v>
      </c>
      <c r="F282" s="68"/>
      <c r="G282" s="83"/>
      <c r="H282" s="68">
        <f t="shared" ref="H282:H284" si="18">ROUND(SUM(E282/100)*I282,0)</f>
        <v>940879</v>
      </c>
      <c r="I282" s="83">
        <v>3.5</v>
      </c>
      <c r="J282" s="7"/>
      <c r="K282" s="9"/>
      <c r="L282" s="68">
        <v>24935879.970000003</v>
      </c>
      <c r="M282" s="68"/>
      <c r="N282" s="20"/>
      <c r="O282" s="68">
        <v>841585.94898750016</v>
      </c>
      <c r="P282" s="20">
        <v>3.375</v>
      </c>
    </row>
    <row r="283" spans="1:16" ht="15" customHeight="1" x14ac:dyDescent="0.3">
      <c r="A283" s="23" t="s">
        <v>251</v>
      </c>
      <c r="B283" s="24"/>
      <c r="C283" s="28"/>
      <c r="D283" s="26" t="s">
        <v>15</v>
      </c>
      <c r="E283" s="68">
        <v>26882262.490000002</v>
      </c>
      <c r="F283" s="68"/>
      <c r="G283" s="83"/>
      <c r="H283" s="68">
        <f t="shared" si="18"/>
        <v>0</v>
      </c>
      <c r="I283" s="83">
        <v>0</v>
      </c>
      <c r="J283" s="7"/>
      <c r="K283" s="9"/>
      <c r="L283" s="68">
        <v>24935879.970000003</v>
      </c>
      <c r="M283" s="68"/>
      <c r="N283" s="20"/>
      <c r="O283" s="68">
        <v>31169.849962500004</v>
      </c>
      <c r="P283" s="20">
        <v>0.125</v>
      </c>
    </row>
    <row r="284" spans="1:16" ht="15" customHeight="1" x14ac:dyDescent="0.3">
      <c r="A284" s="23" t="s">
        <v>251</v>
      </c>
      <c r="B284" s="24"/>
      <c r="C284" s="28"/>
      <c r="D284" s="26" t="s">
        <v>11</v>
      </c>
      <c r="E284" s="68">
        <v>26882262.490000002</v>
      </c>
      <c r="F284" s="68"/>
      <c r="G284" s="83"/>
      <c r="H284" s="68">
        <f t="shared" si="18"/>
        <v>155917</v>
      </c>
      <c r="I284" s="83">
        <v>0.57999999999999996</v>
      </c>
      <c r="J284" s="7"/>
      <c r="K284" s="9"/>
      <c r="L284" s="68">
        <v>24935879.970000003</v>
      </c>
      <c r="M284" s="68"/>
      <c r="N284" s="20"/>
      <c r="O284" s="68">
        <v>144628.10382600001</v>
      </c>
      <c r="P284" s="20">
        <v>0.57999999999999996</v>
      </c>
    </row>
    <row r="285" spans="1:16" ht="15" customHeight="1" x14ac:dyDescent="0.3">
      <c r="B285" s="24"/>
      <c r="C285" s="28"/>
      <c r="D285" s="26"/>
      <c r="E285" s="68"/>
      <c r="F285" s="68"/>
      <c r="G285" s="83"/>
      <c r="H285" s="64">
        <f>SUM(H282:H284)</f>
        <v>1096796</v>
      </c>
      <c r="I285" s="29">
        <f>SUM(I282:I284)</f>
        <v>4.08</v>
      </c>
      <c r="J285" s="7"/>
      <c r="K285" s="9"/>
      <c r="L285" s="68"/>
      <c r="M285" s="68"/>
      <c r="N285" s="20"/>
      <c r="O285" s="64">
        <v>1017383.9027760002</v>
      </c>
      <c r="P285" s="27">
        <v>4.08</v>
      </c>
    </row>
    <row r="286" spans="1:16" ht="15" customHeight="1" x14ac:dyDescent="0.3">
      <c r="B286" s="24"/>
      <c r="C286" s="28" t="s">
        <v>56</v>
      </c>
      <c r="D286" s="26"/>
      <c r="E286" s="68"/>
      <c r="F286" s="68"/>
      <c r="G286" s="83"/>
      <c r="H286" s="68"/>
      <c r="I286" s="83"/>
      <c r="J286" s="7"/>
      <c r="K286" s="9"/>
      <c r="L286" s="68"/>
      <c r="M286" s="68"/>
      <c r="N286" s="20"/>
      <c r="O286" s="68"/>
      <c r="P286" s="20"/>
    </row>
    <row r="287" spans="1:16" ht="15" customHeight="1" x14ac:dyDescent="0.3">
      <c r="A287" s="23" t="s">
        <v>252</v>
      </c>
      <c r="B287" s="24"/>
      <c r="C287" s="28"/>
      <c r="D287" s="26" t="s">
        <v>14</v>
      </c>
      <c r="E287" s="68">
        <v>7856957.9999999991</v>
      </c>
      <c r="F287" s="68"/>
      <c r="G287" s="83"/>
      <c r="H287" s="68">
        <f t="shared" ref="H287:H289" si="19">ROUND(SUM(E287/100)*I287,0)</f>
        <v>274994</v>
      </c>
      <c r="I287" s="83">
        <v>3.5</v>
      </c>
      <c r="J287" s="7"/>
      <c r="K287" s="9"/>
      <c r="L287" s="68">
        <v>7556678.1399999978</v>
      </c>
      <c r="M287" s="68"/>
      <c r="N287" s="20"/>
      <c r="O287" s="68">
        <v>255037.88722499993</v>
      </c>
      <c r="P287" s="20">
        <v>3.375</v>
      </c>
    </row>
    <row r="288" spans="1:16" ht="15" customHeight="1" x14ac:dyDescent="0.3">
      <c r="A288" s="23" t="s">
        <v>252</v>
      </c>
      <c r="B288" s="24"/>
      <c r="C288" s="28"/>
      <c r="D288" s="26" t="s">
        <v>15</v>
      </c>
      <c r="E288" s="68">
        <v>7856957.9999999991</v>
      </c>
      <c r="F288" s="68"/>
      <c r="G288" s="83"/>
      <c r="H288" s="68">
        <f t="shared" si="19"/>
        <v>0</v>
      </c>
      <c r="I288" s="83">
        <v>0</v>
      </c>
      <c r="J288" s="7"/>
      <c r="K288" s="9"/>
      <c r="L288" s="68">
        <v>7556678.1399999978</v>
      </c>
      <c r="M288" s="68"/>
      <c r="N288" s="20"/>
      <c r="O288" s="68">
        <v>0</v>
      </c>
      <c r="P288" s="20">
        <v>0</v>
      </c>
    </row>
    <row r="289" spans="1:16" ht="15" customHeight="1" x14ac:dyDescent="0.3">
      <c r="A289" s="23" t="s">
        <v>252</v>
      </c>
      <c r="B289" s="24"/>
      <c r="C289" s="28"/>
      <c r="D289" s="26" t="s">
        <v>11</v>
      </c>
      <c r="E289" s="68">
        <v>7856957.9999999991</v>
      </c>
      <c r="F289" s="68"/>
      <c r="G289" s="83"/>
      <c r="H289" s="68">
        <f t="shared" si="19"/>
        <v>0</v>
      </c>
      <c r="I289" s="83">
        <v>0</v>
      </c>
      <c r="J289" s="7"/>
      <c r="K289" s="9"/>
      <c r="L289" s="68">
        <v>7556678.1399999978</v>
      </c>
      <c r="M289" s="68"/>
      <c r="N289" s="20"/>
      <c r="O289" s="68">
        <v>0</v>
      </c>
      <c r="P289" s="20">
        <v>0</v>
      </c>
    </row>
    <row r="290" spans="1:16" ht="15" customHeight="1" x14ac:dyDescent="0.3">
      <c r="B290" s="24"/>
      <c r="C290" s="28"/>
      <c r="D290" s="26"/>
      <c r="E290" s="68"/>
      <c r="F290" s="68"/>
      <c r="G290" s="83"/>
      <c r="H290" s="64">
        <f>SUM(H287:H289)</f>
        <v>274994</v>
      </c>
      <c r="I290" s="29">
        <f>SUM(I287:I289)</f>
        <v>3.5</v>
      </c>
      <c r="J290" s="7"/>
      <c r="K290" s="9"/>
      <c r="L290" s="68"/>
      <c r="M290" s="68"/>
      <c r="N290" s="20"/>
      <c r="O290" s="64">
        <v>255037.88722499993</v>
      </c>
      <c r="P290" s="27">
        <v>3.375</v>
      </c>
    </row>
    <row r="291" spans="1:16" ht="15" customHeight="1" x14ac:dyDescent="0.3">
      <c r="B291" s="24"/>
      <c r="C291" s="28" t="s">
        <v>57</v>
      </c>
      <c r="D291" s="26"/>
      <c r="E291" s="68"/>
      <c r="F291" s="68"/>
      <c r="G291" s="83"/>
      <c r="H291" s="68"/>
      <c r="I291" s="83"/>
      <c r="J291" s="7"/>
      <c r="K291" s="9"/>
      <c r="L291" s="68"/>
      <c r="M291" s="68"/>
      <c r="N291" s="20"/>
      <c r="O291" s="68"/>
      <c r="P291" s="20"/>
    </row>
    <row r="292" spans="1:16" ht="15" customHeight="1" x14ac:dyDescent="0.3">
      <c r="A292" s="23" t="s">
        <v>253</v>
      </c>
      <c r="B292" s="24"/>
      <c r="C292" s="28"/>
      <c r="D292" s="26" t="s">
        <v>14</v>
      </c>
      <c r="E292" s="68">
        <v>1070006.43</v>
      </c>
      <c r="F292" s="68"/>
      <c r="G292" s="83"/>
      <c r="H292" s="68">
        <f t="shared" ref="H292:H294" si="20">ROUND(SUM(E292/100)*I292,0)</f>
        <v>21400</v>
      </c>
      <c r="I292" s="83">
        <v>2</v>
      </c>
      <c r="J292" s="7"/>
      <c r="K292" s="9"/>
      <c r="L292" s="68">
        <v>1010729.2200000001</v>
      </c>
      <c r="M292" s="68"/>
      <c r="N292" s="20"/>
      <c r="O292" s="68">
        <v>20214.584400000003</v>
      </c>
      <c r="P292" s="20">
        <v>2</v>
      </c>
    </row>
    <row r="293" spans="1:16" ht="15" customHeight="1" x14ac:dyDescent="0.3">
      <c r="A293" s="23" t="s">
        <v>253</v>
      </c>
      <c r="B293" s="24"/>
      <c r="C293" s="28"/>
      <c r="D293" s="26" t="s">
        <v>15</v>
      </c>
      <c r="E293" s="68">
        <v>1070006.43</v>
      </c>
      <c r="F293" s="68"/>
      <c r="G293" s="83"/>
      <c r="H293" s="68">
        <f t="shared" si="20"/>
        <v>0</v>
      </c>
      <c r="I293" s="83">
        <v>0</v>
      </c>
      <c r="J293" s="7"/>
      <c r="K293" s="9"/>
      <c r="L293" s="68">
        <v>1010729.2200000001</v>
      </c>
      <c r="M293" s="68"/>
      <c r="N293" s="20"/>
      <c r="O293" s="68">
        <v>0</v>
      </c>
      <c r="P293" s="20">
        <v>0</v>
      </c>
    </row>
    <row r="294" spans="1:16" ht="15" customHeight="1" x14ac:dyDescent="0.3">
      <c r="A294" s="23" t="s">
        <v>253</v>
      </c>
      <c r="B294" s="24"/>
      <c r="C294" s="28"/>
      <c r="D294" s="26" t="s">
        <v>11</v>
      </c>
      <c r="E294" s="68">
        <v>1070006.43</v>
      </c>
      <c r="F294" s="68"/>
      <c r="G294" s="83"/>
      <c r="H294" s="68">
        <f t="shared" si="20"/>
        <v>0</v>
      </c>
      <c r="I294" s="83">
        <v>0</v>
      </c>
      <c r="J294" s="7"/>
      <c r="K294" s="9"/>
      <c r="L294" s="68">
        <v>1010729.2200000001</v>
      </c>
      <c r="M294" s="68"/>
      <c r="N294" s="20"/>
      <c r="O294" s="68">
        <v>0</v>
      </c>
      <c r="P294" s="20">
        <v>0</v>
      </c>
    </row>
    <row r="295" spans="1:16" ht="15" customHeight="1" x14ac:dyDescent="0.3">
      <c r="B295" s="24"/>
      <c r="C295" s="28"/>
      <c r="D295" s="26"/>
      <c r="E295" s="68"/>
      <c r="F295" s="68"/>
      <c r="G295" s="83"/>
      <c r="H295" s="64">
        <f>SUM(H292:H294)</f>
        <v>21400</v>
      </c>
      <c r="I295" s="29">
        <f>SUM(I292:I294)</f>
        <v>2</v>
      </c>
      <c r="J295" s="7"/>
      <c r="K295" s="9"/>
      <c r="L295" s="68"/>
      <c r="M295" s="68"/>
      <c r="N295" s="20"/>
      <c r="O295" s="64">
        <v>20214.584400000003</v>
      </c>
      <c r="P295" s="27">
        <v>2</v>
      </c>
    </row>
    <row r="296" spans="1:16" ht="15" customHeight="1" x14ac:dyDescent="0.3">
      <c r="B296" s="24"/>
      <c r="C296" s="28" t="s">
        <v>58</v>
      </c>
      <c r="D296" s="26"/>
      <c r="E296" s="68"/>
      <c r="F296" s="68"/>
      <c r="G296" s="83"/>
      <c r="H296" s="68"/>
      <c r="I296" s="83"/>
      <c r="J296" s="7"/>
      <c r="K296" s="9"/>
      <c r="L296" s="68"/>
      <c r="M296" s="68"/>
      <c r="N296" s="20"/>
      <c r="O296" s="68"/>
      <c r="P296" s="20"/>
    </row>
    <row r="297" spans="1:16" ht="15" customHeight="1" x14ac:dyDescent="0.3">
      <c r="A297" s="23" t="s">
        <v>254</v>
      </c>
      <c r="B297" s="24"/>
      <c r="C297" s="28"/>
      <c r="D297" s="26" t="s">
        <v>14</v>
      </c>
      <c r="E297" s="68">
        <v>5254369.3600000013</v>
      </c>
      <c r="F297" s="68"/>
      <c r="G297" s="83"/>
      <c r="H297" s="68">
        <f t="shared" ref="H297:H299" si="21">ROUND(SUM(E297/100)*I297,0)</f>
        <v>183903</v>
      </c>
      <c r="I297" s="83">
        <v>3.5</v>
      </c>
      <c r="J297" s="7"/>
      <c r="K297" s="9"/>
      <c r="L297" s="68">
        <v>4974364.0000000009</v>
      </c>
      <c r="M297" s="68"/>
      <c r="N297" s="20"/>
      <c r="O297" s="68">
        <v>167884.78500000003</v>
      </c>
      <c r="P297" s="20">
        <v>3.375</v>
      </c>
    </row>
    <row r="298" spans="1:16" ht="15" customHeight="1" x14ac:dyDescent="0.3">
      <c r="A298" s="23" t="s">
        <v>254</v>
      </c>
      <c r="B298" s="24"/>
      <c r="C298" s="28"/>
      <c r="D298" s="26" t="s">
        <v>15</v>
      </c>
      <c r="E298" s="63">
        <v>5254369.3600000013</v>
      </c>
      <c r="F298" s="68"/>
      <c r="G298" s="83"/>
      <c r="H298" s="68">
        <f t="shared" si="21"/>
        <v>0</v>
      </c>
      <c r="I298" s="83">
        <v>0</v>
      </c>
      <c r="J298" s="7"/>
      <c r="K298" s="9"/>
      <c r="L298" s="63">
        <v>4974364.0000000009</v>
      </c>
      <c r="M298" s="68"/>
      <c r="N298" s="20"/>
      <c r="O298" s="68">
        <v>0</v>
      </c>
      <c r="P298" s="20">
        <v>0</v>
      </c>
    </row>
    <row r="299" spans="1:16" ht="15" customHeight="1" x14ac:dyDescent="0.3">
      <c r="A299" s="23" t="s">
        <v>254</v>
      </c>
      <c r="B299" s="24"/>
      <c r="C299" s="28"/>
      <c r="D299" s="26" t="s">
        <v>11</v>
      </c>
      <c r="E299" s="63">
        <v>5254369.3600000013</v>
      </c>
      <c r="F299" s="68"/>
      <c r="G299" s="83"/>
      <c r="H299" s="68">
        <f t="shared" si="21"/>
        <v>0</v>
      </c>
      <c r="I299" s="83">
        <v>0</v>
      </c>
      <c r="J299" s="7"/>
      <c r="K299" s="9"/>
      <c r="L299" s="63">
        <v>4974364.0000000009</v>
      </c>
      <c r="M299" s="68"/>
      <c r="N299" s="20"/>
      <c r="O299" s="68">
        <v>0</v>
      </c>
      <c r="P299" s="20">
        <v>0</v>
      </c>
    </row>
    <row r="300" spans="1:16" ht="15" customHeight="1" x14ac:dyDescent="0.3">
      <c r="B300" s="24"/>
      <c r="C300" s="28"/>
      <c r="D300" s="26"/>
      <c r="E300" s="68"/>
      <c r="F300" s="68"/>
      <c r="G300" s="83"/>
      <c r="H300" s="64">
        <f>SUM(H297:H299)</f>
        <v>183903</v>
      </c>
      <c r="I300" s="29">
        <f>SUM(I297:I299)</f>
        <v>3.5</v>
      </c>
      <c r="J300" s="7"/>
      <c r="K300" s="9"/>
      <c r="L300" s="68"/>
      <c r="M300" s="68"/>
      <c r="N300" s="20"/>
      <c r="O300" s="64">
        <v>167884.78500000003</v>
      </c>
      <c r="P300" s="27">
        <v>3.375</v>
      </c>
    </row>
    <row r="301" spans="1:16" ht="15" customHeight="1" x14ac:dyDescent="0.3">
      <c r="B301" s="24"/>
      <c r="C301" s="28" t="s">
        <v>59</v>
      </c>
      <c r="D301" s="26"/>
      <c r="E301" s="68"/>
      <c r="F301" s="68"/>
      <c r="G301" s="83"/>
      <c r="H301" s="68"/>
      <c r="I301" s="83"/>
      <c r="J301" s="7"/>
      <c r="K301" s="9"/>
      <c r="L301" s="68"/>
      <c r="M301" s="68"/>
      <c r="N301" s="20"/>
      <c r="O301" s="68"/>
      <c r="P301" s="20"/>
    </row>
    <row r="302" spans="1:16" ht="15" customHeight="1" x14ac:dyDescent="0.3">
      <c r="A302" s="23" t="s">
        <v>255</v>
      </c>
      <c r="B302" s="24"/>
      <c r="C302" s="28"/>
      <c r="D302" s="26" t="s">
        <v>14</v>
      </c>
      <c r="E302" s="68">
        <v>14837898.450000001</v>
      </c>
      <c r="F302" s="68"/>
      <c r="G302" s="83"/>
      <c r="H302" s="68">
        <v>327097.82</v>
      </c>
      <c r="I302" s="83">
        <f>ROUND(H302/(E302/100),4)</f>
        <v>2.2044999999999999</v>
      </c>
      <c r="J302" s="7"/>
      <c r="K302" s="9"/>
      <c r="L302" s="68">
        <v>8204955</v>
      </c>
      <c r="M302" s="68"/>
      <c r="N302" s="20"/>
      <c r="O302" s="68">
        <v>161087.88151500002</v>
      </c>
      <c r="P302" s="20">
        <v>1.9633</v>
      </c>
    </row>
    <row r="303" spans="1:16" ht="15" customHeight="1" x14ac:dyDescent="0.3">
      <c r="A303" s="23" t="s">
        <v>255</v>
      </c>
      <c r="B303" s="24"/>
      <c r="C303" s="28"/>
      <c r="D303" s="26" t="s">
        <v>15</v>
      </c>
      <c r="E303" s="68">
        <v>14837898.450000001</v>
      </c>
      <c r="F303" s="68"/>
      <c r="G303" s="83"/>
      <c r="H303" s="68">
        <f t="shared" ref="H303:H304" si="22">ROUND(SUM(E303/100)*I303,0)</f>
        <v>0</v>
      </c>
      <c r="I303" s="83">
        <v>0</v>
      </c>
      <c r="J303" s="7"/>
      <c r="K303" s="9"/>
      <c r="L303" s="68">
        <v>8204955</v>
      </c>
      <c r="M303" s="68"/>
      <c r="N303" s="20"/>
      <c r="O303" s="68">
        <v>0</v>
      </c>
      <c r="P303" s="20">
        <v>0</v>
      </c>
    </row>
    <row r="304" spans="1:16" ht="15" customHeight="1" x14ac:dyDescent="0.3">
      <c r="A304" s="23" t="s">
        <v>255</v>
      </c>
      <c r="B304" s="24"/>
      <c r="C304" s="28"/>
      <c r="D304" s="26" t="s">
        <v>11</v>
      </c>
      <c r="E304" s="63">
        <v>14837898.450000001</v>
      </c>
      <c r="F304" s="68"/>
      <c r="G304" s="83"/>
      <c r="H304" s="68">
        <f t="shared" si="22"/>
        <v>0</v>
      </c>
      <c r="I304" s="83">
        <v>0</v>
      </c>
      <c r="J304" s="7"/>
      <c r="K304" s="9"/>
      <c r="L304" s="63">
        <v>8204955</v>
      </c>
      <c r="M304" s="68"/>
      <c r="N304" s="20"/>
      <c r="O304" s="68">
        <v>0</v>
      </c>
      <c r="P304" s="20">
        <v>0</v>
      </c>
    </row>
    <row r="305" spans="2:16" ht="15" customHeight="1" x14ac:dyDescent="0.3">
      <c r="B305" s="24"/>
      <c r="C305" s="28"/>
      <c r="D305" s="26"/>
      <c r="E305" s="63"/>
      <c r="F305" s="68"/>
      <c r="G305" s="83"/>
      <c r="H305" s="64">
        <f>SUM(H302:H304)</f>
        <v>327097.82</v>
      </c>
      <c r="I305" s="29">
        <f>SUM(I302:I304)</f>
        <v>2.2044999999999999</v>
      </c>
      <c r="J305" s="7"/>
      <c r="K305" s="9"/>
      <c r="L305" s="21"/>
      <c r="M305" s="21"/>
      <c r="N305" s="20"/>
      <c r="O305" s="64">
        <v>161087.88151500002</v>
      </c>
      <c r="P305" s="27">
        <v>1.9633</v>
      </c>
    </row>
    <row r="306" spans="2:16" ht="15" customHeight="1" x14ac:dyDescent="0.25"/>
    <row r="307" spans="2:16" ht="15" customHeight="1" x14ac:dyDescent="0.25"/>
    <row r="308" spans="2:16" ht="15" customHeight="1" x14ac:dyDescent="0.25"/>
    <row r="309" spans="2:16" ht="15" customHeight="1" x14ac:dyDescent="0.25"/>
    <row r="310" spans="2:16" ht="15" customHeight="1" x14ac:dyDescent="0.25"/>
    <row r="311" spans="2:16" ht="15" customHeight="1" x14ac:dyDescent="0.25"/>
  </sheetData>
  <sheetProtection selectLockedCells="1" selectUnlockedCells="1"/>
  <autoFilter ref="A6:P305">
    <filterColumn colId="1" showButton="0"/>
    <filterColumn colId="2" showButton="0"/>
    <filterColumn colId="8" showButton="0"/>
    <filterColumn colId="10" showButton="0"/>
  </autoFilter>
  <mergeCells count="12">
    <mergeCell ref="A1:P1"/>
    <mergeCell ref="A2:P2"/>
    <mergeCell ref="E4:I4"/>
    <mergeCell ref="K4:P4"/>
    <mergeCell ref="B6:D6"/>
    <mergeCell ref="F5:G5"/>
    <mergeCell ref="M5:N5"/>
    <mergeCell ref="O5:P5"/>
    <mergeCell ref="H5:J5"/>
    <mergeCell ref="I6:J6"/>
    <mergeCell ref="K5:L5"/>
    <mergeCell ref="K6:L6"/>
  </mergeCells>
  <printOptions horizontalCentered="1"/>
  <pageMargins left="0.1" right="0.1" top="0.5" bottom="0.5" header="0.3" footer="0.3"/>
  <pageSetup scale="88" fitToHeight="0" orientation="landscape" r:id="rId1"/>
  <headerFooter>
    <oddFooter>Page &amp;P of &amp;N</oddFooter>
  </headerFooter>
  <rowBreaks count="8" manualBreakCount="8">
    <brk id="39" max="16383" man="1"/>
    <brk id="75" max="16383" man="1"/>
    <brk id="107" max="16383" man="1"/>
    <brk id="141" max="16383" man="1"/>
    <brk id="175" max="16383" man="1"/>
    <brk id="208" max="16383" man="1"/>
    <brk id="245" max="16383" man="1"/>
    <brk id="2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7"/>
  <sheetViews>
    <sheetView zoomScaleNormal="100" zoomScaleSheetLayoutView="100" workbookViewId="0">
      <pane ySplit="6" topLeftCell="A7" activePane="bottomLeft" state="frozen"/>
      <selection sqref="A1:P1"/>
      <selection pane="bottomLeft" sqref="A1:N1"/>
    </sheetView>
  </sheetViews>
  <sheetFormatPr defaultColWidth="9.1796875" defaultRowHeight="12.5" x14ac:dyDescent="0.25"/>
  <cols>
    <col min="1" max="1" width="6.7265625" style="16" customWidth="1"/>
    <col min="2" max="2" width="7.6328125" style="1" customWidth="1"/>
    <col min="3" max="5" width="3.7265625" style="1" customWidth="1"/>
    <col min="6" max="6" width="29" style="1" customWidth="1"/>
    <col min="7" max="7" width="18.90625" style="30" bestFit="1" customWidth="1"/>
    <col min="8" max="8" width="11.26953125" style="65" bestFit="1" customWidth="1"/>
    <col min="9" max="9" width="10.1796875" style="31" customWidth="1"/>
    <col min="10" max="11" width="0.81640625" style="1" customWidth="1"/>
    <col min="12" max="12" width="18.90625" style="30" customWidth="1"/>
    <col min="13" max="13" width="11.26953125" style="30" customWidth="1"/>
    <col min="14" max="14" width="10.1796875" style="31" bestFit="1" customWidth="1"/>
    <col min="15" max="16384" width="9.1796875" style="1"/>
  </cols>
  <sheetData>
    <row r="1" spans="1:14" ht="13" x14ac:dyDescent="0.3">
      <c r="A1" s="91" t="s">
        <v>338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3" x14ac:dyDescent="0.3">
      <c r="A2" s="91" t="s">
        <v>22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4.5" x14ac:dyDescent="0.35">
      <c r="G3" s="79"/>
    </row>
    <row r="4" spans="1:14" ht="13" x14ac:dyDescent="0.3">
      <c r="A4" s="2"/>
      <c r="B4" s="3"/>
      <c r="C4" s="4"/>
      <c r="D4" s="4"/>
      <c r="E4" s="4"/>
      <c r="F4" s="5"/>
      <c r="G4" s="92" t="s">
        <v>886</v>
      </c>
      <c r="H4" s="93"/>
      <c r="I4" s="93"/>
      <c r="J4" s="6"/>
      <c r="K4" s="94" t="s">
        <v>887</v>
      </c>
      <c r="L4" s="95"/>
      <c r="M4" s="95"/>
      <c r="N4" s="96"/>
    </row>
    <row r="5" spans="1:14" ht="13" x14ac:dyDescent="0.3">
      <c r="A5" s="8"/>
      <c r="B5" s="9"/>
      <c r="C5" s="7"/>
      <c r="D5" s="7"/>
      <c r="E5" s="7"/>
      <c r="F5" s="10"/>
      <c r="G5" s="11" t="s">
        <v>16</v>
      </c>
      <c r="H5" s="100" t="s">
        <v>2</v>
      </c>
      <c r="I5" s="102"/>
      <c r="J5" s="101"/>
      <c r="K5" s="103" t="s">
        <v>16</v>
      </c>
      <c r="L5" s="104"/>
      <c r="M5" s="100" t="s">
        <v>2</v>
      </c>
      <c r="N5" s="101"/>
    </row>
    <row r="6" spans="1:14" ht="13" x14ac:dyDescent="0.3">
      <c r="A6" s="12" t="s">
        <v>147</v>
      </c>
      <c r="B6" s="97" t="s">
        <v>13</v>
      </c>
      <c r="C6" s="98"/>
      <c r="D6" s="98"/>
      <c r="E6" s="98"/>
      <c r="F6" s="99"/>
      <c r="G6" s="13" t="s">
        <v>17</v>
      </c>
      <c r="H6" s="61" t="s">
        <v>3</v>
      </c>
      <c r="I6" s="100" t="s">
        <v>1</v>
      </c>
      <c r="J6" s="101"/>
      <c r="K6" s="105" t="s">
        <v>17</v>
      </c>
      <c r="L6" s="106"/>
      <c r="M6" s="14" t="s">
        <v>3</v>
      </c>
      <c r="N6" s="15" t="s">
        <v>1</v>
      </c>
    </row>
    <row r="7" spans="1:14" ht="6" customHeight="1" x14ac:dyDescent="0.3">
      <c r="B7" s="17"/>
      <c r="C7" s="17"/>
      <c r="D7" s="17"/>
      <c r="E7" s="17"/>
      <c r="F7" s="17"/>
      <c r="G7" s="18"/>
      <c r="H7" s="62"/>
      <c r="I7" s="20"/>
      <c r="K7" s="9"/>
      <c r="L7" s="21"/>
      <c r="M7" s="18"/>
      <c r="N7" s="19"/>
    </row>
    <row r="8" spans="1:14" ht="15" customHeight="1" x14ac:dyDescent="0.3">
      <c r="B8" s="32"/>
      <c r="C8" s="35" t="s">
        <v>339</v>
      </c>
      <c r="K8" s="9"/>
    </row>
    <row r="9" spans="1:14" ht="15" customHeight="1" x14ac:dyDescent="0.3">
      <c r="D9" s="33" t="s">
        <v>21</v>
      </c>
      <c r="K9" s="9"/>
    </row>
    <row r="10" spans="1:14" x14ac:dyDescent="0.25">
      <c r="E10" s="1" t="s">
        <v>113</v>
      </c>
      <c r="F10" s="71"/>
      <c r="G10" s="52"/>
      <c r="H10" s="85"/>
      <c r="I10" s="86"/>
      <c r="K10" s="9"/>
    </row>
    <row r="11" spans="1:14" x14ac:dyDescent="0.25">
      <c r="A11" s="23" t="s">
        <v>307</v>
      </c>
      <c r="F11" s="71" t="s">
        <v>62</v>
      </c>
      <c r="G11" s="85">
        <v>3653.47</v>
      </c>
      <c r="H11" s="85">
        <f>ROUND(SUM(G11/100)*I11,0)</f>
        <v>0</v>
      </c>
      <c r="I11" s="86">
        <v>0</v>
      </c>
      <c r="K11" s="9"/>
      <c r="L11" s="85">
        <v>687.23</v>
      </c>
      <c r="M11" s="85">
        <v>0</v>
      </c>
      <c r="N11" s="86">
        <v>0</v>
      </c>
    </row>
    <row r="12" spans="1:14" x14ac:dyDescent="0.25">
      <c r="A12" s="23" t="s">
        <v>307</v>
      </c>
      <c r="F12" s="26" t="s">
        <v>11</v>
      </c>
      <c r="G12" s="85">
        <v>3653.47</v>
      </c>
      <c r="H12" s="85">
        <f>ROUND(SUM(G12/100)*I12,0)</f>
        <v>0</v>
      </c>
      <c r="I12" s="86">
        <v>0</v>
      </c>
      <c r="K12" s="9"/>
      <c r="L12" s="85">
        <v>687.23</v>
      </c>
      <c r="M12" s="85">
        <v>0</v>
      </c>
      <c r="N12" s="86">
        <v>0</v>
      </c>
    </row>
    <row r="13" spans="1:14" x14ac:dyDescent="0.25">
      <c r="F13" s="71"/>
      <c r="G13" s="85"/>
      <c r="H13" s="64">
        <f>SUM(H11:H12)</f>
        <v>0</v>
      </c>
      <c r="I13" s="29">
        <f>SUM(I11:I12)</f>
        <v>0</v>
      </c>
      <c r="K13" s="9"/>
      <c r="L13" s="85"/>
      <c r="M13" s="64">
        <v>0</v>
      </c>
      <c r="N13" s="29">
        <v>0</v>
      </c>
    </row>
    <row r="14" spans="1:14" x14ac:dyDescent="0.25">
      <c r="E14" s="34" t="s">
        <v>352</v>
      </c>
      <c r="F14" s="71"/>
      <c r="G14" s="85"/>
      <c r="H14" s="85"/>
      <c r="I14" s="86"/>
      <c r="K14" s="9"/>
      <c r="L14" s="85"/>
      <c r="M14" s="85"/>
      <c r="N14" s="86"/>
    </row>
    <row r="15" spans="1:14" x14ac:dyDescent="0.25">
      <c r="A15" s="23" t="s">
        <v>308</v>
      </c>
      <c r="F15" s="71" t="s">
        <v>62</v>
      </c>
      <c r="G15" s="85">
        <v>0</v>
      </c>
      <c r="H15" s="85">
        <f>ROUND(SUM(G15/100)*I15,0)</f>
        <v>0</v>
      </c>
      <c r="I15" s="86">
        <v>0</v>
      </c>
      <c r="K15" s="9"/>
      <c r="L15" s="85">
        <v>0</v>
      </c>
      <c r="M15" s="85">
        <v>0</v>
      </c>
      <c r="N15" s="86">
        <v>0</v>
      </c>
    </row>
    <row r="16" spans="1:14" x14ac:dyDescent="0.25">
      <c r="A16" s="23" t="s">
        <v>308</v>
      </c>
      <c r="F16" s="26" t="s">
        <v>11</v>
      </c>
      <c r="G16" s="85">
        <v>0</v>
      </c>
      <c r="H16" s="85">
        <f>ROUND(SUM(G16/100)*I16,0)</f>
        <v>0</v>
      </c>
      <c r="I16" s="86">
        <v>0</v>
      </c>
      <c r="K16" s="9"/>
      <c r="L16" s="85">
        <v>0</v>
      </c>
      <c r="M16" s="85">
        <v>0</v>
      </c>
      <c r="N16" s="86">
        <v>0</v>
      </c>
    </row>
    <row r="17" spans="1:14" x14ac:dyDescent="0.25">
      <c r="F17" s="71"/>
      <c r="G17" s="85"/>
      <c r="H17" s="64">
        <f>SUM(H15:H16)</f>
        <v>0</v>
      </c>
      <c r="I17" s="29">
        <f>SUM(I15:I16)</f>
        <v>0</v>
      </c>
      <c r="K17" s="9"/>
      <c r="L17" s="85"/>
      <c r="M17" s="64">
        <v>0</v>
      </c>
      <c r="N17" s="29">
        <v>0</v>
      </c>
    </row>
    <row r="18" spans="1:14" x14ac:dyDescent="0.25">
      <c r="E18" s="34" t="s">
        <v>888</v>
      </c>
      <c r="F18" s="71"/>
      <c r="G18" s="52"/>
      <c r="H18" s="85"/>
      <c r="I18" s="86"/>
      <c r="K18" s="9"/>
      <c r="L18" s="52"/>
      <c r="M18" s="85"/>
      <c r="N18" s="86"/>
    </row>
    <row r="19" spans="1:14" x14ac:dyDescent="0.25">
      <c r="A19" s="73">
        <v>18011</v>
      </c>
      <c r="F19" s="71" t="s">
        <v>62</v>
      </c>
      <c r="G19" s="85">
        <v>487977</v>
      </c>
      <c r="H19" s="85">
        <f>ROUND(SUM(G19/100)*I19,0)</f>
        <v>1464</v>
      </c>
      <c r="I19" s="86">
        <v>0.3</v>
      </c>
      <c r="K19" s="9"/>
      <c r="L19" s="85">
        <v>0</v>
      </c>
      <c r="M19" s="85">
        <v>0</v>
      </c>
      <c r="N19" s="86">
        <v>0</v>
      </c>
    </row>
    <row r="20" spans="1:14" x14ac:dyDescent="0.25">
      <c r="A20" s="73">
        <v>18011</v>
      </c>
      <c r="F20" s="26" t="s">
        <v>11</v>
      </c>
      <c r="G20" s="85">
        <v>487977</v>
      </c>
      <c r="H20" s="85">
        <f>ROUND(SUM(G20/100)*I20,0)</f>
        <v>16103</v>
      </c>
      <c r="I20" s="86">
        <v>3.3</v>
      </c>
      <c r="K20" s="9"/>
      <c r="L20" s="85">
        <v>0</v>
      </c>
      <c r="M20" s="85">
        <v>0</v>
      </c>
      <c r="N20" s="86">
        <v>0</v>
      </c>
    </row>
    <row r="21" spans="1:14" x14ac:dyDescent="0.25">
      <c r="A21" s="82"/>
      <c r="F21" s="71"/>
      <c r="G21" s="85"/>
      <c r="H21" s="64">
        <f>SUM(H19:H20)</f>
        <v>17567</v>
      </c>
      <c r="I21" s="29">
        <f>SUM(I19:I20)</f>
        <v>3.5999999999999996</v>
      </c>
      <c r="K21" s="9"/>
      <c r="L21" s="85"/>
      <c r="M21" s="64">
        <v>0</v>
      </c>
      <c r="N21" s="29">
        <v>0</v>
      </c>
    </row>
    <row r="22" spans="1:14" x14ac:dyDescent="0.25">
      <c r="A22" s="82"/>
      <c r="E22" s="34" t="s">
        <v>889</v>
      </c>
      <c r="F22" s="71"/>
      <c r="G22" s="85"/>
      <c r="H22" s="85"/>
      <c r="I22" s="86"/>
      <c r="K22" s="9"/>
      <c r="L22" s="85"/>
      <c r="M22" s="85"/>
      <c r="N22" s="86"/>
    </row>
    <row r="23" spans="1:14" x14ac:dyDescent="0.25">
      <c r="A23" s="73">
        <v>18012</v>
      </c>
      <c r="F23" s="71" t="s">
        <v>62</v>
      </c>
      <c r="G23" s="85">
        <v>410526</v>
      </c>
      <c r="H23" s="85">
        <f>ROUND(SUM(G23/100)*I23,0)</f>
        <v>1232</v>
      </c>
      <c r="I23" s="86">
        <v>0.3</v>
      </c>
      <c r="K23" s="9"/>
      <c r="L23" s="85">
        <v>0</v>
      </c>
      <c r="M23" s="85">
        <v>0</v>
      </c>
      <c r="N23" s="86">
        <v>0</v>
      </c>
    </row>
    <row r="24" spans="1:14" x14ac:dyDescent="0.25">
      <c r="A24" s="73">
        <v>18012</v>
      </c>
      <c r="F24" s="26" t="s">
        <v>11</v>
      </c>
      <c r="G24" s="85">
        <v>410526</v>
      </c>
      <c r="H24" s="85">
        <f>ROUND(SUM(G24/100)*I24,0)</f>
        <v>15805</v>
      </c>
      <c r="I24" s="86">
        <v>3.85</v>
      </c>
      <c r="K24" s="9"/>
      <c r="L24" s="85">
        <v>0</v>
      </c>
      <c r="M24" s="85">
        <v>0</v>
      </c>
      <c r="N24" s="86">
        <v>0</v>
      </c>
    </row>
    <row r="25" spans="1:14" x14ac:dyDescent="0.25">
      <c r="A25" s="82"/>
      <c r="F25" s="71"/>
      <c r="G25" s="85"/>
      <c r="H25" s="64">
        <f>SUM(H23:H24)</f>
        <v>17037</v>
      </c>
      <c r="I25" s="29">
        <f>SUM(I23:I24)</f>
        <v>4.1500000000000004</v>
      </c>
      <c r="K25" s="9"/>
      <c r="L25" s="85"/>
      <c r="M25" s="64">
        <v>0</v>
      </c>
      <c r="N25" s="29">
        <v>0</v>
      </c>
    </row>
    <row r="26" spans="1:14" ht="15" customHeight="1" x14ac:dyDescent="0.3">
      <c r="D26" s="32" t="s">
        <v>19</v>
      </c>
      <c r="F26" s="71"/>
      <c r="G26" s="52"/>
      <c r="H26" s="85"/>
      <c r="I26" s="86"/>
      <c r="K26" s="9"/>
    </row>
    <row r="27" spans="1:14" x14ac:dyDescent="0.25">
      <c r="E27" s="34" t="s">
        <v>353</v>
      </c>
      <c r="F27" s="71"/>
      <c r="G27" s="52"/>
      <c r="H27" s="85"/>
      <c r="I27" s="86"/>
      <c r="K27" s="9"/>
    </row>
    <row r="28" spans="1:14" x14ac:dyDescent="0.25">
      <c r="A28" s="23" t="s">
        <v>309</v>
      </c>
      <c r="F28" s="71" t="s">
        <v>62</v>
      </c>
      <c r="G28" s="85">
        <v>861094.44000000006</v>
      </c>
      <c r="H28" s="85">
        <f>ROUND(SUM(G28/100)*I28,0)</f>
        <v>2583</v>
      </c>
      <c r="I28" s="86">
        <v>0.3</v>
      </c>
      <c r="K28" s="9"/>
      <c r="L28" s="65">
        <v>837174.52</v>
      </c>
      <c r="M28" s="65">
        <v>2511.5235599999996</v>
      </c>
      <c r="N28" s="31">
        <v>0.3</v>
      </c>
    </row>
    <row r="29" spans="1:14" x14ac:dyDescent="0.25">
      <c r="A29" s="23" t="s">
        <v>309</v>
      </c>
      <c r="F29" s="26" t="s">
        <v>11</v>
      </c>
      <c r="G29" s="85">
        <v>861094.44000000006</v>
      </c>
      <c r="H29" s="85">
        <f>ROUND(SUM(G29/100)*I29,0)</f>
        <v>0</v>
      </c>
      <c r="I29" s="86">
        <v>0</v>
      </c>
      <c r="K29" s="9"/>
      <c r="L29" s="65">
        <v>837174.52</v>
      </c>
      <c r="M29" s="65">
        <v>0</v>
      </c>
      <c r="N29" s="31">
        <v>0</v>
      </c>
    </row>
    <row r="30" spans="1:14" x14ac:dyDescent="0.25">
      <c r="F30" s="71"/>
      <c r="G30" s="85"/>
      <c r="H30" s="64">
        <f>SUM(H28:H29)</f>
        <v>2583</v>
      </c>
      <c r="I30" s="29">
        <f>SUM(I28:I29)</f>
        <v>0.3</v>
      </c>
      <c r="K30" s="9"/>
      <c r="L30" s="65"/>
      <c r="M30" s="87">
        <v>2511.5235599999996</v>
      </c>
      <c r="N30" s="27">
        <v>0.3</v>
      </c>
    </row>
    <row r="31" spans="1:14" x14ac:dyDescent="0.25">
      <c r="E31" s="1" t="s">
        <v>114</v>
      </c>
      <c r="F31" s="71"/>
      <c r="G31" s="85"/>
      <c r="H31" s="85"/>
      <c r="I31" s="86"/>
      <c r="K31" s="9"/>
      <c r="L31" s="65"/>
      <c r="M31" s="65"/>
    </row>
    <row r="32" spans="1:14" x14ac:dyDescent="0.25">
      <c r="A32" s="23" t="s">
        <v>310</v>
      </c>
      <c r="F32" s="71" t="s">
        <v>62</v>
      </c>
      <c r="G32" s="85">
        <v>36815930.649999999</v>
      </c>
      <c r="H32" s="85">
        <f>ROUND(SUM(G32/100)*I32,0)</f>
        <v>110448</v>
      </c>
      <c r="I32" s="86">
        <v>0.3</v>
      </c>
      <c r="K32" s="9"/>
      <c r="L32" s="65">
        <v>33491741.780000001</v>
      </c>
      <c r="M32" s="65">
        <v>100475.22533999999</v>
      </c>
      <c r="N32" s="31">
        <v>0.3</v>
      </c>
    </row>
    <row r="33" spans="1:14" x14ac:dyDescent="0.25">
      <c r="A33" s="23" t="s">
        <v>310</v>
      </c>
      <c r="F33" s="26" t="s">
        <v>11</v>
      </c>
      <c r="G33" s="85">
        <v>36815930.649999999</v>
      </c>
      <c r="H33" s="85">
        <f>ROUND(SUM(G33/100)*I33,0)</f>
        <v>0</v>
      </c>
      <c r="I33" s="86">
        <v>0</v>
      </c>
      <c r="K33" s="9"/>
      <c r="L33" s="65">
        <v>33491741.780000001</v>
      </c>
      <c r="M33" s="65">
        <v>0</v>
      </c>
      <c r="N33" s="31">
        <v>0</v>
      </c>
    </row>
    <row r="34" spans="1:14" x14ac:dyDescent="0.25">
      <c r="F34" s="71"/>
      <c r="G34" s="85"/>
      <c r="H34" s="64">
        <f>SUM(H32:H33)</f>
        <v>110448</v>
      </c>
      <c r="I34" s="29">
        <f>SUM(I32:I33)</f>
        <v>0.3</v>
      </c>
      <c r="K34" s="9"/>
      <c r="L34" s="65"/>
      <c r="M34" s="87">
        <v>100475.22533999999</v>
      </c>
      <c r="N34" s="27">
        <v>0.3</v>
      </c>
    </row>
    <row r="35" spans="1:14" x14ac:dyDescent="0.25">
      <c r="E35" s="1" t="s">
        <v>115</v>
      </c>
      <c r="F35" s="71"/>
      <c r="G35" s="85"/>
      <c r="H35" s="85"/>
      <c r="I35" s="86"/>
      <c r="K35" s="9"/>
      <c r="L35" s="65"/>
      <c r="M35" s="65"/>
    </row>
    <row r="36" spans="1:14" x14ac:dyDescent="0.25">
      <c r="A36" s="23" t="s">
        <v>311</v>
      </c>
      <c r="F36" s="71" t="s">
        <v>62</v>
      </c>
      <c r="G36" s="85">
        <v>21341418.109999999</v>
      </c>
      <c r="H36" s="85">
        <f>ROUND(SUM(G36/100)*I36,0)</f>
        <v>64024</v>
      </c>
      <c r="I36" s="86">
        <v>0.3</v>
      </c>
      <c r="K36" s="9"/>
      <c r="L36" s="65">
        <v>20403724.240000002</v>
      </c>
      <c r="M36" s="65">
        <v>61211.172720000002</v>
      </c>
      <c r="N36" s="31">
        <v>0.3</v>
      </c>
    </row>
    <row r="37" spans="1:14" x14ac:dyDescent="0.25">
      <c r="A37" s="23" t="s">
        <v>311</v>
      </c>
      <c r="F37" s="26" t="s">
        <v>11</v>
      </c>
      <c r="G37" s="85">
        <v>21341418.109999999</v>
      </c>
      <c r="H37" s="85">
        <f>ROUND(SUM(G37/100)*I37,0)</f>
        <v>233817</v>
      </c>
      <c r="I37" s="86">
        <v>1.0955999999999999</v>
      </c>
      <c r="K37" s="9"/>
      <c r="L37" s="65">
        <v>20403724.240000002</v>
      </c>
      <c r="M37" s="65">
        <v>224910.25229752003</v>
      </c>
      <c r="N37" s="31">
        <v>1.1023000000000001</v>
      </c>
    </row>
    <row r="38" spans="1:14" x14ac:dyDescent="0.25">
      <c r="F38" s="71"/>
      <c r="G38" s="85"/>
      <c r="H38" s="64">
        <f>SUM(H36:H37)</f>
        <v>297841</v>
      </c>
      <c r="I38" s="29">
        <f>SUM(I36:I37)</f>
        <v>1.3956</v>
      </c>
      <c r="K38" s="9"/>
      <c r="L38" s="65"/>
      <c r="M38" s="87">
        <v>286121.42501752003</v>
      </c>
      <c r="N38" s="27">
        <v>1.4023000000000001</v>
      </c>
    </row>
    <row r="39" spans="1:14" x14ac:dyDescent="0.25">
      <c r="E39" s="1" t="s">
        <v>121</v>
      </c>
      <c r="F39" s="71"/>
      <c r="G39" s="85"/>
      <c r="H39" s="85"/>
      <c r="I39" s="86"/>
      <c r="K39" s="9"/>
      <c r="L39" s="65"/>
      <c r="M39" s="65"/>
    </row>
    <row r="40" spans="1:14" x14ac:dyDescent="0.25">
      <c r="A40" s="23" t="s">
        <v>316</v>
      </c>
      <c r="F40" s="71" t="s">
        <v>62</v>
      </c>
      <c r="G40" s="85">
        <v>34214.400000000001</v>
      </c>
      <c r="H40" s="85">
        <f>ROUND(SUM(G40/100)*I40,0)</f>
        <v>103</v>
      </c>
      <c r="I40" s="86">
        <v>0.3</v>
      </c>
      <c r="K40" s="9"/>
      <c r="L40" s="65">
        <v>33807.07</v>
      </c>
      <c r="M40" s="65">
        <v>101.42120999999999</v>
      </c>
      <c r="N40" s="31">
        <v>0.3</v>
      </c>
    </row>
    <row r="41" spans="1:14" x14ac:dyDescent="0.25">
      <c r="A41" s="23" t="s">
        <v>316</v>
      </c>
      <c r="F41" s="26" t="s">
        <v>11</v>
      </c>
      <c r="G41" s="85">
        <v>34214.400000000001</v>
      </c>
      <c r="H41" s="85">
        <f>ROUND(SUM(G41/100)*I41,0)</f>
        <v>0</v>
      </c>
      <c r="I41" s="86">
        <v>0</v>
      </c>
      <c r="K41" s="9"/>
      <c r="L41" s="65">
        <v>33807.07</v>
      </c>
      <c r="M41" s="65">
        <v>0</v>
      </c>
      <c r="N41" s="31">
        <v>0</v>
      </c>
    </row>
    <row r="42" spans="1:14" x14ac:dyDescent="0.25">
      <c r="F42" s="71"/>
      <c r="G42" s="85"/>
      <c r="H42" s="64">
        <f>SUM(H40:H41)</f>
        <v>103</v>
      </c>
      <c r="I42" s="29">
        <f>SUM(I40:I41)</f>
        <v>0.3</v>
      </c>
      <c r="K42" s="9"/>
      <c r="L42" s="65"/>
      <c r="M42" s="87">
        <v>101.42120999999999</v>
      </c>
      <c r="N42" s="27">
        <v>0.3</v>
      </c>
    </row>
    <row r="43" spans="1:14" ht="15" customHeight="1" x14ac:dyDescent="0.3">
      <c r="D43" s="32" t="s">
        <v>20</v>
      </c>
      <c r="F43" s="71"/>
      <c r="G43" s="85"/>
      <c r="H43" s="85"/>
      <c r="I43" s="86"/>
      <c r="K43" s="9"/>
      <c r="L43" s="65"/>
      <c r="M43" s="65"/>
    </row>
    <row r="44" spans="1:14" x14ac:dyDescent="0.25">
      <c r="E44" s="1" t="s">
        <v>116</v>
      </c>
      <c r="F44" s="71"/>
      <c r="G44" s="85"/>
      <c r="H44" s="85"/>
      <c r="I44" s="86"/>
      <c r="K44" s="9"/>
      <c r="L44" s="65"/>
      <c r="M44" s="65"/>
    </row>
    <row r="45" spans="1:14" x14ac:dyDescent="0.25">
      <c r="A45" s="23" t="s">
        <v>312</v>
      </c>
      <c r="F45" s="71" t="s">
        <v>62</v>
      </c>
      <c r="G45" s="85">
        <v>44640427.189999998</v>
      </c>
      <c r="H45" s="85">
        <f>ROUND(SUM(G45/100)*I45,0)</f>
        <v>133921</v>
      </c>
      <c r="I45" s="86">
        <v>0.3</v>
      </c>
      <c r="K45" s="9"/>
      <c r="L45" s="65">
        <v>40588892.600000001</v>
      </c>
      <c r="M45" s="65">
        <v>121766.6778</v>
      </c>
      <c r="N45" s="31">
        <v>0.3</v>
      </c>
    </row>
    <row r="46" spans="1:14" x14ac:dyDescent="0.25">
      <c r="A46" s="23" t="s">
        <v>312</v>
      </c>
      <c r="F46" s="26" t="s">
        <v>11</v>
      </c>
      <c r="G46" s="85">
        <v>44640427.189999998</v>
      </c>
      <c r="H46" s="85">
        <f>ROUND(SUM(G46/100)*I46,0)</f>
        <v>177669</v>
      </c>
      <c r="I46" s="86">
        <v>0.39800000000000002</v>
      </c>
      <c r="K46" s="9"/>
      <c r="L46" s="65">
        <v>40588892.600000001</v>
      </c>
      <c r="M46" s="65">
        <v>330921.24136780004</v>
      </c>
      <c r="N46" s="31">
        <v>0.81530000000000002</v>
      </c>
    </row>
    <row r="47" spans="1:14" x14ac:dyDescent="0.25">
      <c r="F47" s="71"/>
      <c r="G47" s="85"/>
      <c r="H47" s="64">
        <f>SUM(H45:H46)</f>
        <v>311590</v>
      </c>
      <c r="I47" s="29">
        <f>SUM(I45:I46)</f>
        <v>0.69799999999999995</v>
      </c>
      <c r="K47" s="9"/>
      <c r="L47" s="65"/>
      <c r="M47" s="87">
        <v>452687.91916780005</v>
      </c>
      <c r="N47" s="27">
        <v>1.1153</v>
      </c>
    </row>
    <row r="48" spans="1:14" x14ac:dyDescent="0.25">
      <c r="E48" s="34" t="s">
        <v>117</v>
      </c>
      <c r="F48" s="71"/>
      <c r="G48" s="85"/>
      <c r="H48" s="85"/>
      <c r="I48" s="86"/>
      <c r="K48" s="9"/>
      <c r="L48" s="65"/>
      <c r="M48" s="65"/>
    </row>
    <row r="49" spans="1:14" x14ac:dyDescent="0.25">
      <c r="A49" s="23" t="s">
        <v>313</v>
      </c>
      <c r="F49" s="71" t="s">
        <v>62</v>
      </c>
      <c r="G49" s="85">
        <v>34054096.990000002</v>
      </c>
      <c r="H49" s="85">
        <f>ROUND(SUM(G49/100)*I49,0)</f>
        <v>102162</v>
      </c>
      <c r="I49" s="86">
        <v>0.3</v>
      </c>
      <c r="K49" s="9"/>
      <c r="L49" s="65">
        <v>30214389.560000002</v>
      </c>
      <c r="M49" s="65">
        <v>90643.168680000017</v>
      </c>
      <c r="N49" s="31">
        <v>0.3</v>
      </c>
    </row>
    <row r="50" spans="1:14" x14ac:dyDescent="0.25">
      <c r="A50" s="23" t="s">
        <v>313</v>
      </c>
      <c r="F50" s="26" t="s">
        <v>11</v>
      </c>
      <c r="G50" s="85">
        <v>34054096.990000002</v>
      </c>
      <c r="H50" s="85">
        <f>ROUND(SUM(G50/100)*I50,0)</f>
        <v>1106758</v>
      </c>
      <c r="I50" s="86">
        <v>3.25</v>
      </c>
      <c r="K50" s="9"/>
      <c r="L50" s="65">
        <v>30214389.560000002</v>
      </c>
      <c r="M50" s="65">
        <v>981967.66070000012</v>
      </c>
      <c r="N50" s="31">
        <v>3.25</v>
      </c>
    </row>
    <row r="51" spans="1:14" x14ac:dyDescent="0.25">
      <c r="F51" s="71"/>
      <c r="G51" s="85"/>
      <c r="H51" s="64">
        <f>SUM(H49:H50)</f>
        <v>1208920</v>
      </c>
      <c r="I51" s="29">
        <f>SUM(I49:I50)</f>
        <v>3.55</v>
      </c>
      <c r="K51" s="9"/>
      <c r="L51" s="65"/>
      <c r="M51" s="87">
        <v>1072610.8293800002</v>
      </c>
      <c r="N51" s="27">
        <v>3.55</v>
      </c>
    </row>
    <row r="52" spans="1:14" ht="15" customHeight="1" x14ac:dyDescent="0.3">
      <c r="D52" s="32" t="s">
        <v>118</v>
      </c>
      <c r="F52" s="71"/>
      <c r="G52" s="85"/>
      <c r="H52" s="85"/>
      <c r="I52" s="86"/>
      <c r="K52" s="9"/>
      <c r="L52" s="65"/>
      <c r="M52" s="65"/>
    </row>
    <row r="53" spans="1:14" x14ac:dyDescent="0.25">
      <c r="E53" s="1" t="s">
        <v>119</v>
      </c>
      <c r="F53" s="71"/>
      <c r="G53" s="85"/>
      <c r="H53" s="85"/>
      <c r="I53" s="86"/>
      <c r="K53" s="9"/>
      <c r="L53" s="65"/>
      <c r="M53" s="65"/>
    </row>
    <row r="54" spans="1:14" x14ac:dyDescent="0.25">
      <c r="A54" s="23" t="s">
        <v>314</v>
      </c>
      <c r="F54" s="71" t="s">
        <v>62</v>
      </c>
      <c r="G54" s="85">
        <v>626610.84999999974</v>
      </c>
      <c r="H54" s="85">
        <f>ROUND(SUM(G54/100)*I54,0)</f>
        <v>1880</v>
      </c>
      <c r="I54" s="86">
        <v>0.3</v>
      </c>
      <c r="K54" s="9"/>
      <c r="L54" s="65">
        <v>646015.19999999995</v>
      </c>
      <c r="M54" s="65">
        <v>1938.0455999999997</v>
      </c>
      <c r="N54" s="31">
        <v>0.3</v>
      </c>
    </row>
    <row r="55" spans="1:14" x14ac:dyDescent="0.25">
      <c r="A55" s="23" t="s">
        <v>314</v>
      </c>
      <c r="F55" s="26" t="s">
        <v>11</v>
      </c>
      <c r="G55" s="85">
        <v>626610.84999999974</v>
      </c>
      <c r="H55" s="85">
        <f>ROUND(SUM(G55/100)*I55,0)</f>
        <v>0</v>
      </c>
      <c r="I55" s="86">
        <v>0</v>
      </c>
      <c r="K55" s="9"/>
      <c r="L55" s="65">
        <v>646015.19999999995</v>
      </c>
      <c r="M55" s="65">
        <v>0</v>
      </c>
      <c r="N55" s="31">
        <v>0</v>
      </c>
    </row>
    <row r="56" spans="1:14" x14ac:dyDescent="0.25">
      <c r="F56" s="71"/>
      <c r="G56" s="85"/>
      <c r="H56" s="64">
        <f>SUM(H54:H55)</f>
        <v>1880</v>
      </c>
      <c r="I56" s="29">
        <f>SUM(I54:I55)</f>
        <v>0.3</v>
      </c>
      <c r="K56" s="9"/>
      <c r="L56" s="65"/>
      <c r="M56" s="87">
        <v>1938.0455999999997</v>
      </c>
      <c r="N56" s="27">
        <v>0.3</v>
      </c>
    </row>
    <row r="57" spans="1:14" x14ac:dyDescent="0.25">
      <c r="E57" s="34" t="s">
        <v>120</v>
      </c>
      <c r="F57" s="71"/>
      <c r="G57" s="85"/>
      <c r="H57" s="85"/>
      <c r="I57" s="86"/>
      <c r="K57" s="9"/>
      <c r="L57" s="65"/>
      <c r="M57" s="65"/>
    </row>
    <row r="58" spans="1:14" x14ac:dyDescent="0.25">
      <c r="A58" s="23" t="s">
        <v>315</v>
      </c>
      <c r="F58" s="71" t="s">
        <v>62</v>
      </c>
      <c r="G58" s="85">
        <v>4309560.13</v>
      </c>
      <c r="H58" s="85">
        <f>ROUND(SUM(G58/100)*I58,0)</f>
        <v>12929</v>
      </c>
      <c r="I58" s="86">
        <v>0.3</v>
      </c>
      <c r="K58" s="9"/>
      <c r="L58" s="65">
        <v>2725775.3400000003</v>
      </c>
      <c r="M58" s="65">
        <v>8177.3260200000004</v>
      </c>
      <c r="N58" s="31">
        <v>0.3</v>
      </c>
    </row>
    <row r="59" spans="1:14" x14ac:dyDescent="0.25">
      <c r="A59" s="23" t="s">
        <v>315</v>
      </c>
      <c r="F59" s="26" t="s">
        <v>11</v>
      </c>
      <c r="G59" s="85">
        <v>4309560.13</v>
      </c>
      <c r="H59" s="85">
        <f>ROUND(SUM(G59/100)*I59,0)</f>
        <v>0</v>
      </c>
      <c r="I59" s="86">
        <v>0</v>
      </c>
      <c r="K59" s="9"/>
      <c r="L59" s="65">
        <v>2725775.3400000003</v>
      </c>
      <c r="M59" s="65">
        <v>0</v>
      </c>
      <c r="N59" s="31">
        <v>0</v>
      </c>
    </row>
    <row r="60" spans="1:14" x14ac:dyDescent="0.25">
      <c r="F60" s="71"/>
      <c r="G60" s="85"/>
      <c r="H60" s="64">
        <f>SUM(H58:H59)</f>
        <v>12929</v>
      </c>
      <c r="I60" s="29">
        <f>SUM(I58:I59)</f>
        <v>0.3</v>
      </c>
      <c r="K60" s="9"/>
      <c r="L60" s="65"/>
      <c r="M60" s="87">
        <v>8177.3260200000004</v>
      </c>
      <c r="N60" s="27">
        <v>0.3</v>
      </c>
    </row>
    <row r="61" spans="1:14" ht="15" customHeight="1" x14ac:dyDescent="0.3">
      <c r="B61" s="33"/>
      <c r="C61" s="36" t="s">
        <v>101</v>
      </c>
      <c r="F61" s="71"/>
      <c r="G61" s="52"/>
      <c r="H61" s="85"/>
      <c r="I61" s="86"/>
      <c r="K61" s="9"/>
    </row>
    <row r="62" spans="1:14" ht="13" x14ac:dyDescent="0.3">
      <c r="A62" s="23" t="s">
        <v>296</v>
      </c>
      <c r="B62" s="60" t="s">
        <v>344</v>
      </c>
      <c r="C62" s="34"/>
      <c r="D62" s="1" t="s">
        <v>102</v>
      </c>
      <c r="E62" s="33"/>
      <c r="F62" s="71"/>
      <c r="G62" s="88">
        <v>49446.44</v>
      </c>
      <c r="H62" s="85">
        <f>ROUND(SUM(G62)*I62,0)</f>
        <v>4153501</v>
      </c>
      <c r="I62" s="86">
        <v>84</v>
      </c>
      <c r="K62" s="9"/>
      <c r="L62" s="65">
        <v>48947.77</v>
      </c>
      <c r="M62" s="65">
        <v>3866873.8299999996</v>
      </c>
      <c r="N62" s="31">
        <v>79</v>
      </c>
    </row>
    <row r="63" spans="1:14" ht="13" x14ac:dyDescent="0.3">
      <c r="A63" s="23" t="s">
        <v>297</v>
      </c>
      <c r="B63" s="60" t="s">
        <v>344</v>
      </c>
      <c r="C63" s="34"/>
      <c r="D63" s="34" t="s">
        <v>103</v>
      </c>
      <c r="E63" s="32"/>
      <c r="F63" s="71"/>
      <c r="G63" s="88">
        <v>82436.210000000006</v>
      </c>
      <c r="H63" s="85">
        <f t="shared" ref="H63:H68" si="0">ROUND(SUM(G63)*I63,0)</f>
        <v>2143341</v>
      </c>
      <c r="I63" s="86">
        <v>26</v>
      </c>
      <c r="K63" s="9"/>
      <c r="L63" s="65">
        <v>82615.98</v>
      </c>
      <c r="M63" s="65">
        <v>2148015.48</v>
      </c>
      <c r="N63" s="31">
        <v>26</v>
      </c>
    </row>
    <row r="64" spans="1:14" ht="13" x14ac:dyDescent="0.3">
      <c r="A64" s="23" t="s">
        <v>298</v>
      </c>
      <c r="B64" s="60" t="s">
        <v>344</v>
      </c>
      <c r="C64" s="34"/>
      <c r="D64" s="1" t="s">
        <v>104</v>
      </c>
      <c r="E64" s="33"/>
      <c r="F64" s="71"/>
      <c r="G64" s="88">
        <v>83525.850000000006</v>
      </c>
      <c r="H64" s="85">
        <f t="shared" ref="H64" si="1">ROUND(SUM(G64)*I64,0)</f>
        <v>3341034</v>
      </c>
      <c r="I64" s="86">
        <v>40</v>
      </c>
      <c r="K64" s="9"/>
      <c r="L64" s="65">
        <v>83287.960000000006</v>
      </c>
      <c r="M64" s="65">
        <v>3331518.4000000004</v>
      </c>
      <c r="N64" s="31">
        <v>40</v>
      </c>
    </row>
    <row r="65" spans="1:14" ht="13" x14ac:dyDescent="0.3">
      <c r="A65" s="23" t="s">
        <v>299</v>
      </c>
      <c r="B65" s="60" t="s">
        <v>344</v>
      </c>
      <c r="C65" s="34"/>
      <c r="D65" s="34" t="s">
        <v>105</v>
      </c>
      <c r="E65" s="32"/>
      <c r="F65" s="71"/>
      <c r="G65" s="88">
        <v>24205.58</v>
      </c>
      <c r="H65" s="85">
        <f t="shared" si="0"/>
        <v>473219</v>
      </c>
      <c r="I65" s="86">
        <f>17+2.55</f>
        <v>19.55</v>
      </c>
      <c r="K65" s="9"/>
      <c r="L65" s="65">
        <v>24289.95</v>
      </c>
      <c r="M65" s="65">
        <v>474868.52250000002</v>
      </c>
      <c r="N65" s="31">
        <v>19.55</v>
      </c>
    </row>
    <row r="66" spans="1:14" ht="13" x14ac:dyDescent="0.3">
      <c r="A66" s="23" t="s">
        <v>300</v>
      </c>
      <c r="B66" s="60" t="s">
        <v>344</v>
      </c>
      <c r="C66" s="34"/>
      <c r="D66" s="1" t="s">
        <v>106</v>
      </c>
      <c r="E66" s="33"/>
      <c r="F66" s="71"/>
      <c r="G66" s="88">
        <v>4881.29</v>
      </c>
      <c r="H66" s="85">
        <f t="shared" si="0"/>
        <v>0</v>
      </c>
      <c r="I66" s="86">
        <v>0</v>
      </c>
      <c r="K66" s="9"/>
      <c r="L66" s="65">
        <v>4763.8999999999996</v>
      </c>
      <c r="M66" s="65">
        <v>0</v>
      </c>
      <c r="N66" s="31">
        <v>0</v>
      </c>
    </row>
    <row r="67" spans="1:14" ht="13" x14ac:dyDescent="0.3">
      <c r="A67" s="23" t="s">
        <v>301</v>
      </c>
      <c r="B67" s="60" t="s">
        <v>344</v>
      </c>
      <c r="C67" s="34"/>
      <c r="D67" s="34" t="s">
        <v>107</v>
      </c>
      <c r="E67" s="32"/>
      <c r="F67" s="71"/>
      <c r="G67" s="88">
        <v>3463.91</v>
      </c>
      <c r="H67" s="85">
        <f t="shared" si="0"/>
        <v>20783</v>
      </c>
      <c r="I67" s="86">
        <v>6</v>
      </c>
      <c r="K67" s="9"/>
      <c r="L67" s="65">
        <v>3463.91</v>
      </c>
      <c r="M67" s="65">
        <v>20783.46</v>
      </c>
      <c r="N67" s="31">
        <v>6</v>
      </c>
    </row>
    <row r="68" spans="1:14" ht="13" x14ac:dyDescent="0.3">
      <c r="A68" s="23" t="s">
        <v>302</v>
      </c>
      <c r="B68" s="60" t="s">
        <v>344</v>
      </c>
      <c r="C68" s="34"/>
      <c r="D68" s="1" t="s">
        <v>108</v>
      </c>
      <c r="E68" s="33"/>
      <c r="F68" s="71"/>
      <c r="G68" s="88">
        <v>28644.49</v>
      </c>
      <c r="H68" s="85">
        <f t="shared" si="0"/>
        <v>916624</v>
      </c>
      <c r="I68" s="86">
        <v>32</v>
      </c>
      <c r="K68" s="9"/>
      <c r="L68" s="65">
        <v>28743.99</v>
      </c>
      <c r="M68" s="65">
        <v>919807.68</v>
      </c>
      <c r="N68" s="31">
        <v>32</v>
      </c>
    </row>
    <row r="69" spans="1:14" ht="15" customHeight="1" x14ac:dyDescent="0.25">
      <c r="F69" s="71"/>
      <c r="G69" s="85"/>
      <c r="H69" s="85"/>
      <c r="I69" s="86"/>
      <c r="K69" s="9"/>
      <c r="L69" s="65"/>
      <c r="M69" s="65"/>
    </row>
    <row r="70" spans="1:14" ht="15" customHeight="1" x14ac:dyDescent="0.3">
      <c r="B70" s="32"/>
      <c r="C70" s="35" t="s">
        <v>109</v>
      </c>
      <c r="F70" s="71"/>
      <c r="G70" s="85"/>
      <c r="H70" s="85"/>
      <c r="I70" s="86"/>
      <c r="K70" s="9"/>
      <c r="L70" s="65"/>
      <c r="M70" s="65"/>
    </row>
    <row r="71" spans="1:14" ht="13" x14ac:dyDescent="0.3">
      <c r="A71" s="23" t="s">
        <v>303</v>
      </c>
      <c r="B71" s="60" t="s">
        <v>344</v>
      </c>
      <c r="C71" s="34"/>
      <c r="D71" s="1" t="s">
        <v>110</v>
      </c>
      <c r="E71" s="33"/>
      <c r="F71" s="71"/>
      <c r="G71" s="88">
        <v>316.77</v>
      </c>
      <c r="H71" s="85">
        <f t="shared" ref="H71:H74" si="2">ROUND(SUM(G71)*I71,0)</f>
        <v>38280</v>
      </c>
      <c r="I71" s="86">
        <v>120.8447</v>
      </c>
      <c r="K71" s="9"/>
      <c r="L71" s="65">
        <v>316.77</v>
      </c>
      <c r="M71" s="65">
        <v>38279.975618999997</v>
      </c>
      <c r="N71" s="31">
        <v>120.8447</v>
      </c>
    </row>
    <row r="72" spans="1:14" ht="13" x14ac:dyDescent="0.3">
      <c r="A72" s="23" t="s">
        <v>304</v>
      </c>
      <c r="B72" s="60" t="s">
        <v>344</v>
      </c>
      <c r="C72" s="34"/>
      <c r="D72" s="34" t="s">
        <v>111</v>
      </c>
      <c r="E72" s="32"/>
      <c r="F72" s="71"/>
      <c r="G72" s="88">
        <v>715.44</v>
      </c>
      <c r="H72" s="85">
        <f t="shared" si="2"/>
        <v>151239</v>
      </c>
      <c r="I72" s="86">
        <v>211.3929</v>
      </c>
      <c r="K72" s="9"/>
      <c r="L72" s="65">
        <v>715.44</v>
      </c>
      <c r="M72" s="65">
        <v>151238.936376</v>
      </c>
      <c r="N72" s="31">
        <v>211.3929</v>
      </c>
    </row>
    <row r="73" spans="1:14" ht="13" x14ac:dyDescent="0.3">
      <c r="A73" s="23" t="s">
        <v>305</v>
      </c>
      <c r="B73" s="60" t="s">
        <v>344</v>
      </c>
      <c r="C73" s="34"/>
      <c r="D73" s="34" t="s">
        <v>112</v>
      </c>
      <c r="E73" s="33"/>
      <c r="F73" s="71"/>
      <c r="G73" s="88">
        <v>529.24</v>
      </c>
      <c r="H73" s="85">
        <f t="shared" si="2"/>
        <v>51160</v>
      </c>
      <c r="I73" s="86">
        <v>96.666799999999995</v>
      </c>
      <c r="K73" s="9"/>
      <c r="L73" s="65">
        <v>529.24</v>
      </c>
      <c r="M73" s="65">
        <v>51159.937231999997</v>
      </c>
      <c r="N73" s="31">
        <v>96.666799999999995</v>
      </c>
    </row>
    <row r="74" spans="1:14" ht="13" x14ac:dyDescent="0.3">
      <c r="A74" s="23" t="s">
        <v>306</v>
      </c>
      <c r="B74" s="60" t="s">
        <v>344</v>
      </c>
      <c r="C74" s="34"/>
      <c r="D74" s="34" t="s">
        <v>769</v>
      </c>
      <c r="E74" s="32"/>
      <c r="F74" s="71"/>
      <c r="G74" s="88">
        <v>598.36</v>
      </c>
      <c r="H74" s="85">
        <f t="shared" si="2"/>
        <v>75000</v>
      </c>
      <c r="I74" s="86">
        <v>125.3426</v>
      </c>
      <c r="K74" s="9"/>
      <c r="L74" s="65">
        <v>598.36</v>
      </c>
      <c r="M74" s="65">
        <v>74999.998136000009</v>
      </c>
      <c r="N74" s="31">
        <v>125.3426</v>
      </c>
    </row>
    <row r="75" spans="1:14" ht="15" customHeight="1" x14ac:dyDescent="0.25">
      <c r="F75" s="71"/>
      <c r="G75" s="85"/>
      <c r="H75" s="68"/>
      <c r="I75" s="83"/>
      <c r="K75" s="9"/>
      <c r="L75" s="65"/>
      <c r="M75" s="63"/>
      <c r="N75" s="20"/>
    </row>
    <row r="76" spans="1:14" ht="15" customHeight="1" x14ac:dyDescent="0.3">
      <c r="A76" s="23"/>
      <c r="C76" s="36" t="s">
        <v>355</v>
      </c>
      <c r="D76" s="32"/>
      <c r="F76" s="71"/>
      <c r="G76" s="85"/>
      <c r="H76" s="85"/>
      <c r="I76" s="86"/>
      <c r="K76" s="9"/>
      <c r="L76" s="65"/>
      <c r="M76" s="65"/>
    </row>
    <row r="77" spans="1:14" x14ac:dyDescent="0.25">
      <c r="A77" s="23" t="s">
        <v>328</v>
      </c>
      <c r="D77" s="1" t="s">
        <v>137</v>
      </c>
      <c r="F77" s="71"/>
      <c r="G77" s="85">
        <v>1901847.95</v>
      </c>
      <c r="H77" s="85">
        <f>ROUND(SUM(G77/100)*I77,0)</f>
        <v>151636</v>
      </c>
      <c r="I77" s="86">
        <v>7.9730999999999996</v>
      </c>
      <c r="K77" s="9"/>
      <c r="L77" s="65">
        <v>1827869.9</v>
      </c>
      <c r="M77" s="65">
        <v>145737.8949969</v>
      </c>
      <c r="N77" s="31">
        <v>7.9730999999999996</v>
      </c>
    </row>
    <row r="78" spans="1:14" x14ac:dyDescent="0.25">
      <c r="A78" s="23" t="s">
        <v>329</v>
      </c>
      <c r="D78" s="1" t="s">
        <v>138</v>
      </c>
      <c r="F78" s="71"/>
      <c r="G78" s="85">
        <v>6581371.9100000001</v>
      </c>
      <c r="H78" s="85">
        <f t="shared" ref="H78:H86" si="3">ROUND(SUM(G78/100)*I78,0)</f>
        <v>305843</v>
      </c>
      <c r="I78" s="86">
        <v>4.6471</v>
      </c>
      <c r="K78" s="9"/>
      <c r="L78" s="65">
        <v>6129586.8300000001</v>
      </c>
      <c r="M78" s="65">
        <v>284848.02957692998</v>
      </c>
      <c r="N78" s="31">
        <v>4.6471</v>
      </c>
    </row>
    <row r="79" spans="1:14" x14ac:dyDescent="0.25">
      <c r="A79" s="23" t="s">
        <v>330</v>
      </c>
      <c r="D79" s="1" t="s">
        <v>139</v>
      </c>
      <c r="F79" s="71"/>
      <c r="G79" s="85">
        <v>7891532.7599999998</v>
      </c>
      <c r="H79" s="85">
        <f t="shared" si="3"/>
        <v>265826</v>
      </c>
      <c r="I79" s="86">
        <v>3.3685</v>
      </c>
      <c r="K79" s="9"/>
      <c r="L79" s="65">
        <v>6731498.9499999993</v>
      </c>
      <c r="M79" s="65">
        <v>226750.54213074999</v>
      </c>
      <c r="N79" s="31">
        <v>3.3685</v>
      </c>
    </row>
    <row r="80" spans="1:14" x14ac:dyDescent="0.25">
      <c r="A80" s="23" t="s">
        <v>331</v>
      </c>
      <c r="D80" s="1" t="s">
        <v>140</v>
      </c>
      <c r="F80" s="71"/>
      <c r="G80" s="85">
        <v>5467807.0199999996</v>
      </c>
      <c r="H80" s="85">
        <f t="shared" si="3"/>
        <v>0</v>
      </c>
      <c r="I80" s="86">
        <v>0</v>
      </c>
      <c r="K80" s="9"/>
      <c r="L80" s="65">
        <v>5276804</v>
      </c>
      <c r="M80" s="65">
        <v>0</v>
      </c>
      <c r="N80" s="31">
        <v>0</v>
      </c>
    </row>
    <row r="81" spans="1:14" x14ac:dyDescent="0.25">
      <c r="A81" s="23" t="s">
        <v>332</v>
      </c>
      <c r="D81" s="1" t="s">
        <v>141</v>
      </c>
      <c r="F81" s="71"/>
      <c r="G81" s="85">
        <v>1839342.0500000003</v>
      </c>
      <c r="H81" s="85">
        <f t="shared" si="3"/>
        <v>0</v>
      </c>
      <c r="I81" s="86">
        <v>0</v>
      </c>
      <c r="K81" s="9"/>
      <c r="L81" s="65">
        <v>1861515.1599999995</v>
      </c>
      <c r="M81" s="65">
        <v>36999.475320159989</v>
      </c>
      <c r="N81" s="31">
        <v>1.9876</v>
      </c>
    </row>
    <row r="82" spans="1:14" x14ac:dyDescent="0.25">
      <c r="A82" s="23" t="s">
        <v>333</v>
      </c>
      <c r="D82" s="1" t="s">
        <v>142</v>
      </c>
      <c r="F82" s="71"/>
      <c r="G82" s="85">
        <v>997720.24</v>
      </c>
      <c r="H82" s="85">
        <f t="shared" si="3"/>
        <v>35918</v>
      </c>
      <c r="I82" s="86">
        <v>3.6</v>
      </c>
      <c r="K82" s="9"/>
      <c r="L82" s="65">
        <v>943456.23999999987</v>
      </c>
      <c r="M82" s="65">
        <v>33963.481183759992</v>
      </c>
      <c r="N82" s="31">
        <v>3.5998999999999999</v>
      </c>
    </row>
    <row r="83" spans="1:14" x14ac:dyDescent="0.25">
      <c r="A83" s="23" t="s">
        <v>334</v>
      </c>
      <c r="D83" s="1" t="s">
        <v>143</v>
      </c>
      <c r="F83" s="71"/>
      <c r="G83" s="85">
        <v>596406.17000000004</v>
      </c>
      <c r="H83" s="85">
        <v>35700</v>
      </c>
      <c r="I83" s="86">
        <f>ROUND(H83/(G83/100),4)</f>
        <v>5.9859</v>
      </c>
      <c r="K83" s="9"/>
      <c r="L83" s="65">
        <v>576817.13</v>
      </c>
      <c r="M83" s="65">
        <v>35699.788992829999</v>
      </c>
      <c r="N83" s="31">
        <v>6.1890999999999998</v>
      </c>
    </row>
    <row r="84" spans="1:14" x14ac:dyDescent="0.25">
      <c r="A84" s="23" t="s">
        <v>335</v>
      </c>
      <c r="D84" s="34" t="s">
        <v>144</v>
      </c>
      <c r="F84" s="71"/>
      <c r="G84" s="85">
        <v>0</v>
      </c>
      <c r="H84" s="85">
        <f t="shared" si="3"/>
        <v>0</v>
      </c>
      <c r="I84" s="86">
        <v>0</v>
      </c>
      <c r="K84" s="9"/>
      <c r="L84" s="85">
        <v>2480.1499999999996</v>
      </c>
      <c r="M84" s="65">
        <v>0</v>
      </c>
      <c r="N84" s="31">
        <v>0</v>
      </c>
    </row>
    <row r="85" spans="1:14" x14ac:dyDescent="0.25">
      <c r="A85" s="23" t="s">
        <v>336</v>
      </c>
      <c r="D85" s="1" t="s">
        <v>145</v>
      </c>
      <c r="F85" s="71"/>
      <c r="G85" s="85">
        <v>570593.94000000018</v>
      </c>
      <c r="H85" s="85">
        <f t="shared" si="3"/>
        <v>0</v>
      </c>
      <c r="I85" s="86">
        <v>0</v>
      </c>
      <c r="K85" s="9"/>
      <c r="L85" s="65">
        <v>526648.42999999993</v>
      </c>
      <c r="M85" s="65">
        <v>0</v>
      </c>
      <c r="N85" s="31">
        <v>0</v>
      </c>
    </row>
    <row r="86" spans="1:14" x14ac:dyDescent="0.25">
      <c r="A86" s="23" t="s">
        <v>337</v>
      </c>
      <c r="D86" s="1" t="s">
        <v>146</v>
      </c>
      <c r="F86" s="71"/>
      <c r="G86" s="85">
        <v>521310.78</v>
      </c>
      <c r="H86" s="85">
        <f t="shared" si="3"/>
        <v>16153</v>
      </c>
      <c r="I86" s="86">
        <v>3.0985999999999998</v>
      </c>
      <c r="K86" s="9"/>
      <c r="L86" s="65">
        <v>532012.14</v>
      </c>
      <c r="M86" s="65">
        <v>16484.928170039999</v>
      </c>
      <c r="N86" s="31">
        <v>3.0985999999999998</v>
      </c>
    </row>
    <row r="87" spans="1:14" ht="15" customHeight="1" x14ac:dyDescent="0.25">
      <c r="F87" s="71"/>
      <c r="G87" s="85"/>
      <c r="H87" s="85"/>
      <c r="I87" s="86"/>
      <c r="K87" s="9"/>
      <c r="L87" s="65"/>
      <c r="M87" s="65"/>
    </row>
    <row r="88" spans="1:14" ht="15" customHeight="1" x14ac:dyDescent="0.3">
      <c r="B88" s="33"/>
      <c r="C88" s="36" t="s">
        <v>94</v>
      </c>
      <c r="F88" s="71"/>
      <c r="G88" s="85"/>
      <c r="H88" s="85"/>
      <c r="I88" s="86"/>
      <c r="K88" s="9"/>
      <c r="L88" s="65"/>
      <c r="M88" s="65"/>
    </row>
    <row r="89" spans="1:14" x14ac:dyDescent="0.25">
      <c r="A89" s="23" t="s">
        <v>289</v>
      </c>
      <c r="D89" s="34" t="s">
        <v>343</v>
      </c>
      <c r="F89" s="71"/>
      <c r="G89" s="85">
        <v>3390905658.0599999</v>
      </c>
      <c r="H89" s="85">
        <f t="shared" ref="H89:H90" si="4">ROUND(SUM(G89/100)*I89,0)</f>
        <v>3390906</v>
      </c>
      <c r="I89" s="86">
        <v>0.1</v>
      </c>
      <c r="K89" s="9"/>
      <c r="L89" s="65">
        <v>3126962456.8899999</v>
      </c>
      <c r="M89" s="65">
        <v>3126962.45689</v>
      </c>
      <c r="N89" s="31">
        <v>0.1</v>
      </c>
    </row>
    <row r="90" spans="1:14" x14ac:dyDescent="0.25">
      <c r="A90" s="23" t="s">
        <v>289</v>
      </c>
      <c r="D90" s="34" t="s">
        <v>371</v>
      </c>
      <c r="F90" s="71"/>
      <c r="G90" s="85">
        <v>3390905658.0599999</v>
      </c>
      <c r="H90" s="85">
        <f t="shared" si="4"/>
        <v>1356362</v>
      </c>
      <c r="I90" s="86">
        <v>0.04</v>
      </c>
      <c r="K90" s="9"/>
      <c r="L90" s="65">
        <v>3126962456.8899999</v>
      </c>
      <c r="M90" s="65">
        <v>1250784.982756</v>
      </c>
      <c r="N90" s="31">
        <v>0.04</v>
      </c>
    </row>
    <row r="91" spans="1:14" ht="15" customHeight="1" x14ac:dyDescent="0.25">
      <c r="F91" s="71"/>
      <c r="G91" s="85"/>
      <c r="H91" s="85"/>
      <c r="I91" s="86"/>
      <c r="K91" s="9"/>
      <c r="L91" s="65"/>
      <c r="M91" s="65"/>
    </row>
    <row r="92" spans="1:14" ht="15" customHeight="1" x14ac:dyDescent="0.3">
      <c r="B92" s="33"/>
      <c r="C92" s="36" t="s">
        <v>136</v>
      </c>
      <c r="F92" s="71"/>
      <c r="G92" s="85"/>
      <c r="H92" s="85"/>
      <c r="I92" s="86"/>
      <c r="K92" s="9"/>
      <c r="L92" s="65"/>
      <c r="M92" s="65"/>
    </row>
    <row r="93" spans="1:14" x14ac:dyDescent="0.25">
      <c r="A93" s="23" t="s">
        <v>327</v>
      </c>
      <c r="D93" s="34" t="s">
        <v>354</v>
      </c>
      <c r="F93" s="71"/>
      <c r="G93" s="85">
        <v>1090140.74</v>
      </c>
      <c r="H93" s="85">
        <f t="shared" ref="H93" si="5">ROUND(SUM(G93/100)*I93,0)</f>
        <v>11195</v>
      </c>
      <c r="I93" s="86">
        <v>1.0268999999999999</v>
      </c>
      <c r="K93" s="9"/>
      <c r="L93" s="65">
        <v>1024581.19</v>
      </c>
      <c r="M93" s="65">
        <v>11068.550595569999</v>
      </c>
      <c r="N93" s="31">
        <v>1.0803</v>
      </c>
    </row>
    <row r="94" spans="1:14" ht="15" customHeight="1" x14ac:dyDescent="0.25">
      <c r="F94" s="71"/>
      <c r="G94" s="85"/>
      <c r="H94" s="85"/>
      <c r="I94" s="86"/>
      <c r="K94" s="9"/>
      <c r="L94" s="65"/>
      <c r="M94" s="65"/>
    </row>
    <row r="95" spans="1:14" ht="15" customHeight="1" x14ac:dyDescent="0.3">
      <c r="B95" s="33"/>
      <c r="C95" s="36" t="s">
        <v>95</v>
      </c>
      <c r="F95" s="71"/>
      <c r="G95" s="85"/>
      <c r="H95" s="85"/>
      <c r="I95" s="86"/>
      <c r="K95" s="9"/>
      <c r="L95" s="65"/>
      <c r="M95" s="65"/>
    </row>
    <row r="96" spans="1:14" x14ac:dyDescent="0.25">
      <c r="A96" s="23" t="s">
        <v>290</v>
      </c>
      <c r="D96" s="1" t="s">
        <v>96</v>
      </c>
      <c r="F96" s="71"/>
      <c r="G96" s="85">
        <v>12856724</v>
      </c>
      <c r="H96" s="85">
        <f t="shared" ref="H96:H100" si="6">ROUND(SUM(G96/100)*I96,0)</f>
        <v>115711</v>
      </c>
      <c r="I96" s="86">
        <v>0.9</v>
      </c>
      <c r="K96" s="9"/>
      <c r="L96" s="65">
        <v>11170814.75</v>
      </c>
      <c r="M96" s="65">
        <v>99989.962827250012</v>
      </c>
      <c r="N96" s="31">
        <v>0.89510000000000001</v>
      </c>
    </row>
    <row r="97" spans="1:14" x14ac:dyDescent="0.25">
      <c r="A97" s="23" t="s">
        <v>291</v>
      </c>
      <c r="D97" s="1" t="s">
        <v>97</v>
      </c>
      <c r="F97" s="71"/>
      <c r="G97" s="85">
        <v>25930988</v>
      </c>
      <c r="H97" s="85">
        <v>750000</v>
      </c>
      <c r="I97" s="86">
        <f>ROUND(H97/(G97/100),4)</f>
        <v>2.8923000000000001</v>
      </c>
      <c r="K97" s="9"/>
      <c r="L97" s="65">
        <v>26513722.75</v>
      </c>
      <c r="M97" s="65">
        <v>549974.15100324992</v>
      </c>
      <c r="N97" s="31">
        <v>2.0743</v>
      </c>
    </row>
    <row r="98" spans="1:14" x14ac:dyDescent="0.25">
      <c r="A98" s="23" t="s">
        <v>292</v>
      </c>
      <c r="D98" s="1" t="s">
        <v>770</v>
      </c>
      <c r="F98" s="71"/>
      <c r="G98" s="85">
        <v>1496656</v>
      </c>
      <c r="H98" s="85">
        <v>200000</v>
      </c>
      <c r="I98" s="86">
        <f>ROUND(H98/(G98/100),4)</f>
        <v>13.363099999999999</v>
      </c>
      <c r="K98" s="9"/>
      <c r="L98" s="65">
        <v>1468340.15</v>
      </c>
      <c r="M98" s="65">
        <v>199999.67515119998</v>
      </c>
      <c r="N98" s="31">
        <v>13.620799999999999</v>
      </c>
    </row>
    <row r="99" spans="1:14" x14ac:dyDescent="0.25">
      <c r="A99" s="23" t="s">
        <v>293</v>
      </c>
      <c r="D99" s="1" t="s">
        <v>98</v>
      </c>
      <c r="F99" s="71"/>
      <c r="G99" s="85">
        <v>105925407</v>
      </c>
      <c r="H99" s="85">
        <f t="shared" si="6"/>
        <v>1142300</v>
      </c>
      <c r="I99" s="86">
        <v>1.0784</v>
      </c>
      <c r="K99" s="9"/>
      <c r="L99" s="65">
        <v>93482185.700000003</v>
      </c>
      <c r="M99" s="65">
        <v>1008111.8905888001</v>
      </c>
      <c r="N99" s="31">
        <v>1.0784</v>
      </c>
    </row>
    <row r="100" spans="1:14" x14ac:dyDescent="0.25">
      <c r="A100" s="23" t="s">
        <v>294</v>
      </c>
      <c r="D100" s="1" t="s">
        <v>99</v>
      </c>
      <c r="F100" s="71"/>
      <c r="G100" s="85">
        <v>341225109</v>
      </c>
      <c r="H100" s="85">
        <f t="shared" si="6"/>
        <v>670166</v>
      </c>
      <c r="I100" s="86">
        <v>0.19639999999999999</v>
      </c>
      <c r="K100" s="9"/>
      <c r="L100" s="65">
        <v>301905867.89999998</v>
      </c>
      <c r="M100" s="65">
        <v>592943.12455559988</v>
      </c>
      <c r="N100" s="31">
        <v>0.19639999999999999</v>
      </c>
    </row>
    <row r="101" spans="1:14" x14ac:dyDescent="0.25">
      <c r="A101" s="23" t="s">
        <v>295</v>
      </c>
      <c r="D101" s="1" t="s">
        <v>100</v>
      </c>
      <c r="F101" s="71"/>
      <c r="G101" s="85">
        <v>7641531</v>
      </c>
      <c r="H101" s="85">
        <v>175000</v>
      </c>
      <c r="I101" s="86">
        <f>ROUND(H101/(G101/100),4)</f>
        <v>2.2900999999999998</v>
      </c>
      <c r="K101" s="9"/>
      <c r="L101" s="65">
        <v>7648330.5999999996</v>
      </c>
      <c r="M101" s="65">
        <v>229992.94947259998</v>
      </c>
      <c r="N101" s="31">
        <v>3.0070999999999999</v>
      </c>
    </row>
    <row r="102" spans="1:14" x14ac:dyDescent="0.25">
      <c r="B102" s="60" t="s">
        <v>376</v>
      </c>
      <c r="C102" s="60"/>
      <c r="D102" s="71"/>
      <c r="E102" s="60"/>
      <c r="F102" s="71"/>
      <c r="G102" s="52"/>
      <c r="H102" s="85"/>
      <c r="I102" s="86"/>
      <c r="K102" s="9"/>
    </row>
    <row r="103" spans="1:14" ht="15" customHeight="1" x14ac:dyDescent="0.25">
      <c r="F103" s="71"/>
      <c r="G103" s="52"/>
      <c r="H103" s="85"/>
      <c r="I103" s="86"/>
      <c r="K103" s="9"/>
    </row>
    <row r="104" spans="1:14" ht="15" customHeight="1" x14ac:dyDescent="0.3">
      <c r="B104" s="33"/>
      <c r="C104" s="36" t="s">
        <v>122</v>
      </c>
      <c r="F104" s="71"/>
      <c r="G104" s="52"/>
      <c r="H104" s="85"/>
      <c r="I104" s="86"/>
      <c r="K104" s="9"/>
    </row>
    <row r="105" spans="1:14" ht="13" x14ac:dyDescent="0.3">
      <c r="D105" s="71" t="s">
        <v>123</v>
      </c>
      <c r="E105" s="33"/>
      <c r="F105" s="71"/>
      <c r="G105" s="52"/>
      <c r="H105" s="85"/>
      <c r="I105" s="86"/>
      <c r="K105" s="9"/>
    </row>
    <row r="106" spans="1:14" x14ac:dyDescent="0.25">
      <c r="A106" s="23" t="s">
        <v>317</v>
      </c>
      <c r="E106" s="1" t="s">
        <v>62</v>
      </c>
      <c r="F106" s="71"/>
      <c r="G106" s="85">
        <v>6699175</v>
      </c>
      <c r="H106" s="85">
        <f t="shared" ref="H106:H107" si="7">ROUND(SUM(G106/100)*I106,0)</f>
        <v>0</v>
      </c>
      <c r="I106" s="86">
        <v>0</v>
      </c>
      <c r="K106" s="9"/>
      <c r="L106" s="65">
        <v>6399543</v>
      </c>
      <c r="M106" s="65">
        <v>0</v>
      </c>
      <c r="N106" s="31">
        <v>0</v>
      </c>
    </row>
    <row r="107" spans="1:14" x14ac:dyDescent="0.25">
      <c r="A107" s="23" t="s">
        <v>317</v>
      </c>
      <c r="E107" s="7" t="s">
        <v>11</v>
      </c>
      <c r="F107" s="26"/>
      <c r="G107" s="85">
        <v>6699175</v>
      </c>
      <c r="H107" s="85">
        <f t="shared" si="7"/>
        <v>0</v>
      </c>
      <c r="I107" s="86">
        <v>0</v>
      </c>
      <c r="K107" s="9"/>
      <c r="L107" s="65">
        <v>6399543</v>
      </c>
      <c r="M107" s="65">
        <v>0</v>
      </c>
      <c r="N107" s="31">
        <v>0</v>
      </c>
    </row>
    <row r="108" spans="1:14" x14ac:dyDescent="0.25">
      <c r="F108" s="71"/>
      <c r="G108" s="85"/>
      <c r="H108" s="64">
        <f>SUM(H106:H107)</f>
        <v>0</v>
      </c>
      <c r="I108" s="29">
        <f>SUM(I106:I107)</f>
        <v>0</v>
      </c>
      <c r="K108" s="9"/>
      <c r="L108" s="65"/>
      <c r="M108" s="87">
        <v>0</v>
      </c>
      <c r="N108" s="27">
        <v>0</v>
      </c>
    </row>
    <row r="109" spans="1:14" ht="13" x14ac:dyDescent="0.3">
      <c r="D109" s="1" t="s">
        <v>124</v>
      </c>
      <c r="E109" s="33"/>
      <c r="F109" s="71"/>
      <c r="G109" s="85"/>
      <c r="H109" s="85"/>
      <c r="I109" s="86"/>
      <c r="K109" s="9"/>
      <c r="L109" s="65"/>
      <c r="M109" s="65"/>
    </row>
    <row r="110" spans="1:14" x14ac:dyDescent="0.25">
      <c r="A110" s="23" t="s">
        <v>318</v>
      </c>
      <c r="E110" s="1" t="s">
        <v>62</v>
      </c>
      <c r="F110" s="71"/>
      <c r="G110" s="85">
        <v>38642004</v>
      </c>
      <c r="H110" s="85">
        <f t="shared" ref="H110:H111" si="8">ROUND(SUM(G110/100)*I110,0)</f>
        <v>0</v>
      </c>
      <c r="I110" s="86">
        <v>0</v>
      </c>
      <c r="K110" s="9"/>
      <c r="L110" s="65">
        <v>34826570</v>
      </c>
      <c r="M110" s="65">
        <v>0</v>
      </c>
      <c r="N110" s="31">
        <v>0</v>
      </c>
    </row>
    <row r="111" spans="1:14" x14ac:dyDescent="0.25">
      <c r="A111" s="23" t="s">
        <v>318</v>
      </c>
      <c r="E111" s="7" t="s">
        <v>11</v>
      </c>
      <c r="F111" s="26"/>
      <c r="G111" s="85">
        <v>38642004</v>
      </c>
      <c r="H111" s="85">
        <f t="shared" si="8"/>
        <v>0</v>
      </c>
      <c r="I111" s="86">
        <v>0</v>
      </c>
      <c r="K111" s="9"/>
      <c r="L111" s="65">
        <v>34826570</v>
      </c>
      <c r="M111" s="65">
        <v>0</v>
      </c>
      <c r="N111" s="31">
        <v>0</v>
      </c>
    </row>
    <row r="112" spans="1:14" x14ac:dyDescent="0.25">
      <c r="F112" s="71"/>
      <c r="G112" s="85"/>
      <c r="H112" s="64">
        <f>SUM(H110:H111)</f>
        <v>0</v>
      </c>
      <c r="I112" s="29">
        <f>SUM(I110:I111)</f>
        <v>0</v>
      </c>
      <c r="K112" s="9"/>
      <c r="L112" s="65"/>
      <c r="M112" s="87">
        <v>0</v>
      </c>
      <c r="N112" s="27">
        <v>0</v>
      </c>
    </row>
    <row r="113" spans="1:14" ht="13" x14ac:dyDescent="0.3">
      <c r="D113" s="1" t="s">
        <v>125</v>
      </c>
      <c r="E113" s="33"/>
      <c r="F113" s="71"/>
      <c r="G113" s="85"/>
      <c r="H113" s="85"/>
      <c r="I113" s="86"/>
      <c r="K113" s="9"/>
      <c r="L113" s="65"/>
      <c r="M113" s="65"/>
    </row>
    <row r="114" spans="1:14" x14ac:dyDescent="0.25">
      <c r="A114" s="23" t="s">
        <v>319</v>
      </c>
      <c r="E114" s="1" t="s">
        <v>62</v>
      </c>
      <c r="F114" s="71"/>
      <c r="G114" s="85">
        <v>860315</v>
      </c>
      <c r="H114" s="85">
        <f t="shared" ref="H114:H115" si="9">ROUND(SUM(G114/100)*I114,0)</f>
        <v>0</v>
      </c>
      <c r="I114" s="86">
        <v>0</v>
      </c>
      <c r="K114" s="9"/>
      <c r="L114" s="65">
        <v>775859</v>
      </c>
      <c r="M114" s="65">
        <v>0</v>
      </c>
      <c r="N114" s="31">
        <v>0</v>
      </c>
    </row>
    <row r="115" spans="1:14" x14ac:dyDescent="0.25">
      <c r="A115" s="23" t="s">
        <v>319</v>
      </c>
      <c r="E115" s="7" t="s">
        <v>11</v>
      </c>
      <c r="F115" s="26"/>
      <c r="G115" s="85">
        <v>860315</v>
      </c>
      <c r="H115" s="85">
        <f t="shared" si="9"/>
        <v>0</v>
      </c>
      <c r="I115" s="86">
        <v>0</v>
      </c>
      <c r="K115" s="9"/>
      <c r="L115" s="65">
        <v>775859</v>
      </c>
      <c r="M115" s="65">
        <v>0</v>
      </c>
      <c r="N115" s="31">
        <v>0</v>
      </c>
    </row>
    <row r="116" spans="1:14" x14ac:dyDescent="0.25">
      <c r="F116" s="71"/>
      <c r="G116" s="85"/>
      <c r="H116" s="64">
        <f>SUM(H114:H115)</f>
        <v>0</v>
      </c>
      <c r="I116" s="29">
        <f>SUM(I114:I115)</f>
        <v>0</v>
      </c>
      <c r="K116" s="9"/>
      <c r="L116" s="65"/>
      <c r="M116" s="87">
        <v>0</v>
      </c>
      <c r="N116" s="27">
        <v>0</v>
      </c>
    </row>
    <row r="117" spans="1:14" ht="13" x14ac:dyDescent="0.3">
      <c r="D117" s="1" t="s">
        <v>126</v>
      </c>
      <c r="E117" s="33"/>
      <c r="F117" s="71"/>
      <c r="G117" s="85"/>
      <c r="H117" s="85"/>
      <c r="I117" s="86"/>
      <c r="K117" s="9"/>
      <c r="L117" s="65"/>
      <c r="M117" s="65"/>
    </row>
    <row r="118" spans="1:14" x14ac:dyDescent="0.25">
      <c r="A118" s="23" t="s">
        <v>320</v>
      </c>
      <c r="E118" s="1" t="s">
        <v>62</v>
      </c>
      <c r="F118" s="71"/>
      <c r="G118" s="85">
        <v>1586739</v>
      </c>
      <c r="H118" s="85">
        <f t="shared" ref="H118:H119" si="10">ROUND(SUM(G118/100)*I118,0)</f>
        <v>51569</v>
      </c>
      <c r="I118" s="86">
        <v>3.25</v>
      </c>
      <c r="K118" s="9"/>
      <c r="L118" s="65">
        <v>1569864</v>
      </c>
      <c r="M118" s="65">
        <v>51020.58</v>
      </c>
      <c r="N118" s="31">
        <v>3.25</v>
      </c>
    </row>
    <row r="119" spans="1:14" x14ac:dyDescent="0.25">
      <c r="A119" s="23" t="s">
        <v>320</v>
      </c>
      <c r="E119" s="7" t="s">
        <v>11</v>
      </c>
      <c r="F119" s="26"/>
      <c r="G119" s="85">
        <v>1586739</v>
      </c>
      <c r="H119" s="85">
        <f t="shared" si="10"/>
        <v>0</v>
      </c>
      <c r="I119" s="86">
        <v>0</v>
      </c>
      <c r="K119" s="9"/>
      <c r="L119" s="65">
        <v>1598387.0099999998</v>
      </c>
      <c r="M119" s="65">
        <v>0</v>
      </c>
      <c r="N119" s="31">
        <v>0</v>
      </c>
    </row>
    <row r="120" spans="1:14" x14ac:dyDescent="0.25">
      <c r="F120" s="71"/>
      <c r="G120" s="85"/>
      <c r="H120" s="64">
        <f>SUM(H118:H119)</f>
        <v>51569</v>
      </c>
      <c r="I120" s="29">
        <f>SUM(I118:I119)</f>
        <v>3.25</v>
      </c>
      <c r="K120" s="9"/>
      <c r="L120" s="65"/>
      <c r="M120" s="87">
        <v>51020.58</v>
      </c>
      <c r="N120" s="27">
        <v>3.25</v>
      </c>
    </row>
    <row r="121" spans="1:14" ht="15" customHeight="1" x14ac:dyDescent="0.3">
      <c r="B121" s="33"/>
      <c r="C121" s="36" t="s">
        <v>60</v>
      </c>
      <c r="F121" s="71"/>
      <c r="G121" s="52"/>
      <c r="H121" s="85"/>
      <c r="I121" s="86"/>
      <c r="K121" s="9"/>
    </row>
    <row r="122" spans="1:14" ht="13" x14ac:dyDescent="0.3">
      <c r="A122" s="23" t="s">
        <v>257</v>
      </c>
      <c r="B122" s="60" t="s">
        <v>344</v>
      </c>
      <c r="C122" s="34"/>
      <c r="D122" s="1" t="s">
        <v>61</v>
      </c>
      <c r="E122" s="33"/>
      <c r="F122" s="71"/>
      <c r="G122" s="85">
        <v>0</v>
      </c>
      <c r="H122" s="85">
        <f t="shared" ref="H122" si="11">ROUND(SUM(G122)*I122,0)</f>
        <v>0</v>
      </c>
      <c r="I122" s="86">
        <v>0</v>
      </c>
      <c r="K122" s="9"/>
      <c r="L122" s="65">
        <v>41090</v>
      </c>
      <c r="M122" s="65">
        <v>0</v>
      </c>
      <c r="N122" s="31">
        <v>0</v>
      </c>
    </row>
    <row r="123" spans="1:14" ht="13" x14ac:dyDescent="0.3">
      <c r="A123" s="23" t="s">
        <v>258</v>
      </c>
      <c r="B123" s="60" t="s">
        <v>344</v>
      </c>
      <c r="C123" s="34"/>
      <c r="D123" s="34" t="s">
        <v>372</v>
      </c>
      <c r="E123" s="32"/>
      <c r="F123" s="71"/>
      <c r="G123" s="85">
        <v>109969.31</v>
      </c>
      <c r="H123" s="85">
        <v>200000</v>
      </c>
      <c r="I123" s="86">
        <f>ROUND(H123/(G123),4)</f>
        <v>1.8187</v>
      </c>
      <c r="K123" s="9"/>
      <c r="L123" s="65">
        <v>110956.03</v>
      </c>
      <c r="M123" s="65">
        <v>199998.244075</v>
      </c>
      <c r="N123" s="31">
        <v>1.8025</v>
      </c>
    </row>
    <row r="124" spans="1:14" ht="13" x14ac:dyDescent="0.3">
      <c r="A124" s="23" t="s">
        <v>258</v>
      </c>
      <c r="D124" s="34" t="s">
        <v>373</v>
      </c>
      <c r="E124" s="32"/>
      <c r="F124" s="71"/>
      <c r="G124" s="85">
        <v>471487958.62000006</v>
      </c>
      <c r="H124" s="85">
        <v>1200000</v>
      </c>
      <c r="I124" s="86">
        <f>ROUND(H124/(G124/100),4)</f>
        <v>0.2545</v>
      </c>
      <c r="K124" s="9"/>
      <c r="L124" s="65">
        <v>423968654.72999996</v>
      </c>
      <c r="M124" s="65">
        <v>1199831.2928858998</v>
      </c>
      <c r="N124" s="31">
        <v>0.28299999999999997</v>
      </c>
    </row>
    <row r="125" spans="1:14" ht="13" x14ac:dyDescent="0.3">
      <c r="A125" s="23" t="s">
        <v>259</v>
      </c>
      <c r="B125" s="72"/>
      <c r="D125" s="34" t="s">
        <v>63</v>
      </c>
      <c r="E125" s="32"/>
      <c r="F125" s="71"/>
      <c r="G125" s="85">
        <v>94498071.470000014</v>
      </c>
      <c r="H125" s="85">
        <v>250000</v>
      </c>
      <c r="I125" s="86">
        <f>ROUND(H125/(G125/100),4)</f>
        <v>0.2646</v>
      </c>
      <c r="K125" s="9"/>
      <c r="L125" s="65">
        <v>88950308.539999977</v>
      </c>
      <c r="M125" s="65">
        <v>0</v>
      </c>
      <c r="N125" s="31">
        <v>0</v>
      </c>
    </row>
    <row r="126" spans="1:14" ht="13" x14ac:dyDescent="0.3">
      <c r="A126" s="23" t="s">
        <v>260</v>
      </c>
      <c r="D126" s="34" t="s">
        <v>374</v>
      </c>
      <c r="E126" s="32"/>
      <c r="F126" s="71"/>
      <c r="G126" s="85">
        <v>691886876.88000011</v>
      </c>
      <c r="H126" s="85">
        <v>53289.599999999999</v>
      </c>
      <c r="I126" s="86">
        <f>ROUND(H126/(G126/100),4)</f>
        <v>7.7000000000000002E-3</v>
      </c>
      <c r="K126" s="9"/>
      <c r="L126" s="65">
        <v>619811830.67999983</v>
      </c>
      <c r="M126" s="65">
        <v>42767.016316919988</v>
      </c>
      <c r="N126" s="31">
        <v>6.8999999999999999E-3</v>
      </c>
    </row>
    <row r="127" spans="1:14" ht="15" customHeight="1" x14ac:dyDescent="0.25">
      <c r="F127" s="71"/>
      <c r="G127" s="85"/>
      <c r="H127" s="85"/>
      <c r="I127" s="83"/>
      <c r="K127" s="9"/>
      <c r="L127" s="65"/>
      <c r="M127" s="65"/>
      <c r="N127" s="20"/>
    </row>
    <row r="128" spans="1:14" ht="15" customHeight="1" x14ac:dyDescent="0.3">
      <c r="B128" s="33"/>
      <c r="C128" s="36" t="s">
        <v>127</v>
      </c>
      <c r="F128" s="71"/>
      <c r="G128" s="65"/>
      <c r="K128" s="9"/>
      <c r="L128" s="65"/>
      <c r="M128" s="65"/>
    </row>
    <row r="129" spans="1:14" ht="13" x14ac:dyDescent="0.3">
      <c r="A129" s="23" t="s">
        <v>321</v>
      </c>
      <c r="B129" s="60" t="s">
        <v>345</v>
      </c>
      <c r="D129" s="1" t="s">
        <v>128</v>
      </c>
      <c r="E129" s="33"/>
      <c r="F129" s="71"/>
      <c r="G129" s="89" t="s">
        <v>129</v>
      </c>
      <c r="H129" s="85">
        <v>13518</v>
      </c>
      <c r="I129" s="37" t="s">
        <v>129</v>
      </c>
      <c r="K129" s="9"/>
      <c r="L129" s="90" t="s">
        <v>129</v>
      </c>
      <c r="M129" s="65">
        <v>13518</v>
      </c>
      <c r="N129" s="37" t="s">
        <v>129</v>
      </c>
    </row>
    <row r="130" spans="1:14" ht="13" x14ac:dyDescent="0.3">
      <c r="A130" s="23" t="s">
        <v>322</v>
      </c>
      <c r="B130" s="60" t="s">
        <v>345</v>
      </c>
      <c r="D130" s="1" t="s">
        <v>130</v>
      </c>
      <c r="E130" s="33"/>
      <c r="F130" s="71"/>
      <c r="G130" s="89" t="s">
        <v>129</v>
      </c>
      <c r="H130" s="85">
        <v>503930</v>
      </c>
      <c r="I130" s="37" t="s">
        <v>129</v>
      </c>
      <c r="K130" s="9"/>
      <c r="L130" s="90" t="s">
        <v>129</v>
      </c>
      <c r="M130" s="65">
        <v>422777</v>
      </c>
      <c r="N130" s="37" t="s">
        <v>129</v>
      </c>
    </row>
    <row r="131" spans="1:14" ht="13" x14ac:dyDescent="0.3">
      <c r="A131" s="23" t="s">
        <v>323</v>
      </c>
      <c r="B131" s="60" t="s">
        <v>345</v>
      </c>
      <c r="D131" s="34" t="s">
        <v>131</v>
      </c>
      <c r="E131" s="33"/>
      <c r="F131" s="71"/>
      <c r="G131" s="89" t="s">
        <v>129</v>
      </c>
      <c r="H131" s="85">
        <v>297027</v>
      </c>
      <c r="I131" s="37" t="s">
        <v>129</v>
      </c>
      <c r="K131" s="9"/>
      <c r="L131" s="90" t="s">
        <v>129</v>
      </c>
      <c r="M131" s="65">
        <v>300517</v>
      </c>
      <c r="N131" s="37" t="s">
        <v>129</v>
      </c>
    </row>
    <row r="132" spans="1:14" ht="13" x14ac:dyDescent="0.3">
      <c r="A132" s="73">
        <v>28712</v>
      </c>
      <c r="B132" s="60" t="s">
        <v>345</v>
      </c>
      <c r="D132" s="1" t="s">
        <v>132</v>
      </c>
      <c r="E132" s="33"/>
      <c r="F132" s="71"/>
      <c r="G132" s="89" t="s">
        <v>129</v>
      </c>
      <c r="H132" s="85">
        <v>18000</v>
      </c>
      <c r="I132" s="37" t="s">
        <v>129</v>
      </c>
      <c r="K132" s="9"/>
      <c r="L132" s="90" t="s">
        <v>129</v>
      </c>
      <c r="M132" s="65">
        <v>18000</v>
      </c>
      <c r="N132" s="37" t="s">
        <v>129</v>
      </c>
    </row>
    <row r="133" spans="1:14" ht="13" x14ac:dyDescent="0.3">
      <c r="A133" s="23" t="s">
        <v>324</v>
      </c>
      <c r="B133" s="60" t="s">
        <v>345</v>
      </c>
      <c r="D133" s="1" t="s">
        <v>133</v>
      </c>
      <c r="E133" s="33"/>
      <c r="F133" s="71"/>
      <c r="G133" s="89" t="s">
        <v>129</v>
      </c>
      <c r="H133" s="85">
        <v>1532170</v>
      </c>
      <c r="I133" s="37" t="s">
        <v>129</v>
      </c>
      <c r="K133" s="9"/>
      <c r="L133" s="90" t="s">
        <v>129</v>
      </c>
      <c r="M133" s="65">
        <v>1571635</v>
      </c>
      <c r="N133" s="37" t="s">
        <v>129</v>
      </c>
    </row>
    <row r="134" spans="1:14" ht="13" x14ac:dyDescent="0.3">
      <c r="A134" s="23" t="s">
        <v>325</v>
      </c>
      <c r="B134" s="60" t="s">
        <v>345</v>
      </c>
      <c r="D134" s="34" t="s">
        <v>134</v>
      </c>
      <c r="E134" s="33"/>
      <c r="F134" s="71"/>
      <c r="G134" s="89" t="s">
        <v>129</v>
      </c>
      <c r="H134" s="85">
        <v>2503357</v>
      </c>
      <c r="I134" s="37" t="s">
        <v>129</v>
      </c>
      <c r="K134" s="9"/>
      <c r="L134" s="90" t="s">
        <v>129</v>
      </c>
      <c r="M134" s="65">
        <v>2750308</v>
      </c>
      <c r="N134" s="37" t="s">
        <v>129</v>
      </c>
    </row>
    <row r="135" spans="1:14" ht="13" x14ac:dyDescent="0.3">
      <c r="A135" s="23" t="s">
        <v>326</v>
      </c>
      <c r="B135" s="60" t="s">
        <v>345</v>
      </c>
      <c r="D135" s="1" t="s">
        <v>135</v>
      </c>
      <c r="E135" s="33"/>
      <c r="F135" s="71"/>
      <c r="G135" s="89" t="s">
        <v>129</v>
      </c>
      <c r="H135" s="85">
        <v>750745</v>
      </c>
      <c r="I135" s="37" t="s">
        <v>129</v>
      </c>
      <c r="K135" s="9"/>
      <c r="L135" s="90" t="s">
        <v>129</v>
      </c>
      <c r="M135" s="65">
        <v>735563</v>
      </c>
      <c r="N135" s="37" t="s">
        <v>129</v>
      </c>
    </row>
    <row r="136" spans="1:14" ht="15" customHeight="1" x14ac:dyDescent="0.25">
      <c r="F136" s="71"/>
      <c r="G136" s="65"/>
      <c r="K136" s="9"/>
      <c r="L136" s="65"/>
      <c r="M136" s="65"/>
    </row>
    <row r="137" spans="1:14" ht="15" customHeight="1" x14ac:dyDescent="0.3">
      <c r="B137" s="32"/>
      <c r="C137" s="35" t="s">
        <v>68</v>
      </c>
      <c r="F137" s="71"/>
      <c r="G137" s="65"/>
      <c r="K137" s="9"/>
      <c r="L137" s="65"/>
      <c r="M137" s="65"/>
    </row>
    <row r="138" spans="1:14" ht="13" x14ac:dyDescent="0.3">
      <c r="A138" s="23" t="s">
        <v>263</v>
      </c>
      <c r="D138" s="1" t="s">
        <v>67</v>
      </c>
      <c r="E138" s="33"/>
      <c r="F138" s="71"/>
      <c r="G138" s="85">
        <v>962446.50000000012</v>
      </c>
      <c r="H138" s="85">
        <f t="shared" ref="H138:H139" si="12">ROUND(SUM(G138/100)*I138,0)</f>
        <v>7353</v>
      </c>
      <c r="I138" s="86">
        <v>0.76400000000000001</v>
      </c>
      <c r="K138" s="9"/>
      <c r="L138" s="65">
        <v>872593.25</v>
      </c>
      <c r="M138" s="65">
        <v>5287.0425017500002</v>
      </c>
      <c r="N138" s="31">
        <v>0.60589999999999999</v>
      </c>
    </row>
    <row r="139" spans="1:14" ht="13" x14ac:dyDescent="0.3">
      <c r="A139" s="23" t="s">
        <v>264</v>
      </c>
      <c r="D139" s="1" t="s">
        <v>69</v>
      </c>
      <c r="E139" s="33"/>
      <c r="F139" s="71"/>
      <c r="G139" s="85">
        <v>128633.84999999999</v>
      </c>
      <c r="H139" s="85">
        <f t="shared" si="12"/>
        <v>1499</v>
      </c>
      <c r="I139" s="86">
        <v>1.1656</v>
      </c>
      <c r="K139" s="9"/>
      <c r="L139" s="65">
        <v>133805.78000000003</v>
      </c>
      <c r="M139" s="65">
        <v>1334.4450439400002</v>
      </c>
      <c r="N139" s="31">
        <v>0.99729999999999996</v>
      </c>
    </row>
    <row r="140" spans="1:14" ht="15" customHeight="1" x14ac:dyDescent="0.25">
      <c r="F140" s="71"/>
      <c r="G140" s="65"/>
      <c r="H140" s="85"/>
      <c r="I140" s="86"/>
      <c r="K140" s="9"/>
      <c r="L140" s="65"/>
      <c r="M140" s="65"/>
    </row>
    <row r="141" spans="1:14" ht="15" customHeight="1" x14ac:dyDescent="0.3">
      <c r="B141" s="32"/>
      <c r="C141" s="35" t="s">
        <v>64</v>
      </c>
      <c r="F141" s="71"/>
      <c r="G141" s="65"/>
      <c r="K141" s="9"/>
      <c r="L141" s="65"/>
      <c r="M141" s="65"/>
    </row>
    <row r="142" spans="1:14" ht="15" customHeight="1" x14ac:dyDescent="0.3">
      <c r="D142" s="33" t="s">
        <v>21</v>
      </c>
      <c r="E142" s="33"/>
      <c r="F142" s="71"/>
      <c r="G142" s="65"/>
      <c r="K142" s="9"/>
      <c r="L142" s="65"/>
      <c r="M142" s="65"/>
    </row>
    <row r="143" spans="1:14" x14ac:dyDescent="0.25">
      <c r="A143" s="23" t="s">
        <v>261</v>
      </c>
      <c r="E143" s="1" t="s">
        <v>65</v>
      </c>
      <c r="F143" s="71"/>
      <c r="G143" s="85">
        <v>545639.58000000007</v>
      </c>
      <c r="H143" s="85">
        <v>1200</v>
      </c>
      <c r="I143" s="86">
        <f>ROUND(H143/(G143/100),4)</f>
        <v>0.21990000000000001</v>
      </c>
      <c r="K143" s="9"/>
      <c r="L143" s="65">
        <v>493184.43</v>
      </c>
      <c r="M143" s="65">
        <v>1099.8012788999999</v>
      </c>
      <c r="N143" s="31">
        <v>0.223</v>
      </c>
    </row>
    <row r="144" spans="1:14" x14ac:dyDescent="0.25">
      <c r="A144" s="23" t="s">
        <v>262</v>
      </c>
      <c r="E144" s="1" t="s">
        <v>66</v>
      </c>
      <c r="F144" s="71"/>
      <c r="G144" s="85">
        <v>595395.14</v>
      </c>
      <c r="H144" s="85">
        <v>900</v>
      </c>
      <c r="I144" s="86">
        <f t="shared" ref="I144:I152" si="13">ROUND(H144/(G144/100),4)</f>
        <v>0.1512</v>
      </c>
      <c r="K144" s="9"/>
      <c r="L144" s="65">
        <v>574698.27</v>
      </c>
      <c r="M144" s="65">
        <v>999.9749898</v>
      </c>
      <c r="N144" s="31">
        <v>0.17399999999999999</v>
      </c>
    </row>
    <row r="145" spans="1:14" x14ac:dyDescent="0.25">
      <c r="A145" s="23" t="s">
        <v>265</v>
      </c>
      <c r="E145" s="34" t="s">
        <v>70</v>
      </c>
      <c r="F145" s="71"/>
      <c r="G145" s="85">
        <v>515112.94</v>
      </c>
      <c r="H145" s="85">
        <v>800</v>
      </c>
      <c r="I145" s="86">
        <f t="shared" si="13"/>
        <v>0.15529999999999999</v>
      </c>
      <c r="K145" s="9"/>
      <c r="L145" s="65">
        <v>490360.23</v>
      </c>
      <c r="M145" s="65">
        <v>799.77753512999993</v>
      </c>
      <c r="N145" s="31">
        <v>0.16309999999999999</v>
      </c>
    </row>
    <row r="146" spans="1:14" x14ac:dyDescent="0.25">
      <c r="A146" s="23" t="s">
        <v>266</v>
      </c>
      <c r="E146" s="34" t="s">
        <v>71</v>
      </c>
      <c r="F146" s="71"/>
      <c r="G146" s="85">
        <v>555163.15</v>
      </c>
      <c r="H146" s="85">
        <v>1000</v>
      </c>
      <c r="I146" s="86">
        <f t="shared" si="13"/>
        <v>0.18010000000000001</v>
      </c>
      <c r="K146" s="9"/>
      <c r="L146" s="65">
        <v>517010.86</v>
      </c>
      <c r="M146" s="65">
        <v>999.89900323999984</v>
      </c>
      <c r="N146" s="31">
        <v>0.19339999999999999</v>
      </c>
    </row>
    <row r="147" spans="1:14" x14ac:dyDescent="0.25">
      <c r="A147" s="23" t="s">
        <v>267</v>
      </c>
      <c r="E147" s="34" t="s">
        <v>72</v>
      </c>
      <c r="F147" s="71"/>
      <c r="G147" s="85">
        <v>174600.09</v>
      </c>
      <c r="H147" s="85">
        <v>200</v>
      </c>
      <c r="I147" s="86">
        <f t="shared" si="13"/>
        <v>0.1145</v>
      </c>
      <c r="K147" s="9"/>
      <c r="L147" s="65">
        <v>167217.76</v>
      </c>
      <c r="M147" s="65">
        <v>199.99244095999998</v>
      </c>
      <c r="N147" s="31">
        <v>0.1196</v>
      </c>
    </row>
    <row r="148" spans="1:14" x14ac:dyDescent="0.25">
      <c r="A148" s="23" t="s">
        <v>268</v>
      </c>
      <c r="E148" s="34" t="s">
        <v>73</v>
      </c>
      <c r="F148" s="71"/>
      <c r="G148" s="85">
        <v>512890.49</v>
      </c>
      <c r="H148" s="85">
        <v>1000</v>
      </c>
      <c r="I148" s="86">
        <f t="shared" si="13"/>
        <v>0.19500000000000001</v>
      </c>
      <c r="K148" s="9"/>
      <c r="L148" s="65">
        <v>483006.55</v>
      </c>
      <c r="M148" s="65">
        <v>899.8412026499999</v>
      </c>
      <c r="N148" s="31">
        <v>0.18629999999999999</v>
      </c>
    </row>
    <row r="149" spans="1:14" x14ac:dyDescent="0.25">
      <c r="A149" s="23" t="s">
        <v>269</v>
      </c>
      <c r="E149" s="34" t="s">
        <v>74</v>
      </c>
      <c r="F149" s="71"/>
      <c r="G149" s="85">
        <v>218684.83</v>
      </c>
      <c r="H149" s="85">
        <v>600</v>
      </c>
      <c r="I149" s="86">
        <f t="shared" si="13"/>
        <v>0.27439999999999998</v>
      </c>
      <c r="K149" s="9"/>
      <c r="L149" s="65">
        <v>227313.49000000005</v>
      </c>
      <c r="M149" s="65">
        <v>600.10761360000015</v>
      </c>
      <c r="N149" s="31">
        <v>0.26400000000000001</v>
      </c>
    </row>
    <row r="150" spans="1:14" x14ac:dyDescent="0.25">
      <c r="A150" s="23" t="s">
        <v>270</v>
      </c>
      <c r="E150" s="34" t="s">
        <v>75</v>
      </c>
      <c r="F150" s="71"/>
      <c r="G150" s="85">
        <v>545192.81999999995</v>
      </c>
      <c r="H150" s="85">
        <v>800</v>
      </c>
      <c r="I150" s="86">
        <f t="shared" si="13"/>
        <v>0.1467</v>
      </c>
      <c r="K150" s="9"/>
      <c r="L150" s="65">
        <v>521275.62</v>
      </c>
      <c r="M150" s="65">
        <v>700.07315765999999</v>
      </c>
      <c r="N150" s="31">
        <v>0.1343</v>
      </c>
    </row>
    <row r="151" spans="1:14" x14ac:dyDescent="0.25">
      <c r="A151" s="23" t="s">
        <v>271</v>
      </c>
      <c r="E151" s="34" t="s">
        <v>76</v>
      </c>
      <c r="F151" s="71"/>
      <c r="G151" s="85">
        <v>759582.7</v>
      </c>
      <c r="H151" s="85">
        <v>1100</v>
      </c>
      <c r="I151" s="86">
        <f t="shared" si="13"/>
        <v>0.14480000000000001</v>
      </c>
      <c r="K151" s="9"/>
      <c r="L151" s="65">
        <v>716054.05999999994</v>
      </c>
      <c r="M151" s="65">
        <v>1099.8590361599997</v>
      </c>
      <c r="N151" s="31">
        <v>0.15359999999999999</v>
      </c>
    </row>
    <row r="152" spans="1:14" x14ac:dyDescent="0.25">
      <c r="A152" s="23" t="s">
        <v>272</v>
      </c>
      <c r="E152" s="34" t="s">
        <v>77</v>
      </c>
      <c r="F152" s="71"/>
      <c r="G152" s="85">
        <v>873268.27999999991</v>
      </c>
      <c r="H152" s="85">
        <v>1100</v>
      </c>
      <c r="I152" s="86">
        <f t="shared" si="13"/>
        <v>0.126</v>
      </c>
      <c r="K152" s="9"/>
      <c r="L152" s="65">
        <v>814790.24</v>
      </c>
      <c r="M152" s="65">
        <v>1200.1860235199999</v>
      </c>
      <c r="N152" s="31">
        <v>0.14729999999999999</v>
      </c>
    </row>
    <row r="153" spans="1:14" x14ac:dyDescent="0.25">
      <c r="A153" s="23" t="s">
        <v>273</v>
      </c>
      <c r="E153" s="34" t="s">
        <v>78</v>
      </c>
      <c r="F153" s="71"/>
      <c r="G153" s="85">
        <v>2672758.33</v>
      </c>
      <c r="H153" s="85">
        <v>3300</v>
      </c>
      <c r="I153" s="86">
        <f>ROUND(H153/(G153/100),4)</f>
        <v>0.1235</v>
      </c>
      <c r="K153" s="9"/>
      <c r="L153" s="65">
        <v>2509035.4300000002</v>
      </c>
      <c r="M153" s="65">
        <v>3200</v>
      </c>
      <c r="N153" s="31">
        <v>0.12753905192960946</v>
      </c>
    </row>
    <row r="154" spans="1:14" x14ac:dyDescent="0.25">
      <c r="A154" s="23" t="s">
        <v>274</v>
      </c>
      <c r="E154" s="34" t="s">
        <v>79</v>
      </c>
      <c r="F154" s="71"/>
      <c r="G154" s="85">
        <v>457709.44999999995</v>
      </c>
      <c r="H154" s="85">
        <v>700</v>
      </c>
      <c r="I154" s="86">
        <f t="shared" ref="I154:I166" si="14">ROUND(H154/(G154/100),4)</f>
        <v>0.15290000000000001</v>
      </c>
      <c r="K154" s="9"/>
      <c r="L154" s="65">
        <v>445171.26999999996</v>
      </c>
      <c r="M154" s="65">
        <v>699.80923644000006</v>
      </c>
      <c r="N154" s="31">
        <v>0.15720000000000001</v>
      </c>
    </row>
    <row r="155" spans="1:14" x14ac:dyDescent="0.25">
      <c r="A155" s="23" t="s">
        <v>275</v>
      </c>
      <c r="E155" s="34" t="s">
        <v>340</v>
      </c>
      <c r="F155" s="71"/>
      <c r="G155" s="85">
        <v>111146.27</v>
      </c>
      <c r="H155" s="85">
        <v>500</v>
      </c>
      <c r="I155" s="86">
        <f t="shared" si="14"/>
        <v>0.44990000000000002</v>
      </c>
      <c r="K155" s="9"/>
      <c r="L155" s="65">
        <v>109639.01999999999</v>
      </c>
      <c r="M155" s="65">
        <v>499.95393119999994</v>
      </c>
      <c r="N155" s="31">
        <v>0.45600000000000002</v>
      </c>
    </row>
    <row r="156" spans="1:14" x14ac:dyDescent="0.25">
      <c r="A156" s="23" t="s">
        <v>276</v>
      </c>
      <c r="E156" s="34" t="s">
        <v>341</v>
      </c>
      <c r="F156" s="71"/>
      <c r="G156" s="85">
        <v>953327.95</v>
      </c>
      <c r="H156" s="85">
        <v>1700</v>
      </c>
      <c r="I156" s="86">
        <f t="shared" si="14"/>
        <v>0.17829999999999999</v>
      </c>
      <c r="K156" s="9"/>
      <c r="L156" s="65">
        <v>897532.32000000007</v>
      </c>
      <c r="M156" s="65">
        <v>1600.3001265600001</v>
      </c>
      <c r="N156" s="31">
        <v>0.17829999999999999</v>
      </c>
    </row>
    <row r="157" spans="1:14" x14ac:dyDescent="0.25">
      <c r="A157" s="23" t="s">
        <v>342</v>
      </c>
      <c r="E157" s="34" t="s">
        <v>80</v>
      </c>
      <c r="F157" s="71"/>
      <c r="G157" s="85">
        <v>81433.83</v>
      </c>
      <c r="H157" s="85">
        <v>200</v>
      </c>
      <c r="I157" s="86">
        <f t="shared" si="14"/>
        <v>0.24560000000000001</v>
      </c>
      <c r="K157" s="9"/>
      <c r="L157" s="65">
        <v>80052.850000000006</v>
      </c>
      <c r="M157" s="65">
        <v>199.9720193</v>
      </c>
      <c r="N157" s="31">
        <v>0.24979999999999999</v>
      </c>
    </row>
    <row r="158" spans="1:14" x14ac:dyDescent="0.25">
      <c r="A158" s="23">
        <v>13710</v>
      </c>
      <c r="E158" s="34" t="s">
        <v>81</v>
      </c>
      <c r="F158" s="71"/>
      <c r="G158" s="85">
        <v>2235252.63</v>
      </c>
      <c r="H158" s="85">
        <v>2600</v>
      </c>
      <c r="I158" s="86">
        <f t="shared" si="14"/>
        <v>0.1163</v>
      </c>
      <c r="K158" s="9"/>
      <c r="L158" s="65">
        <v>2108097.6599999997</v>
      </c>
      <c r="M158" s="65">
        <v>2700.4731024599996</v>
      </c>
      <c r="N158" s="31">
        <v>0.12809999999999999</v>
      </c>
    </row>
    <row r="159" spans="1:14" x14ac:dyDescent="0.25">
      <c r="A159" s="23" t="s">
        <v>277</v>
      </c>
      <c r="E159" s="34" t="s">
        <v>82</v>
      </c>
      <c r="F159" s="71"/>
      <c r="G159" s="85">
        <v>5956083.0299999993</v>
      </c>
      <c r="H159" s="85">
        <v>8700</v>
      </c>
      <c r="I159" s="86">
        <f t="shared" si="14"/>
        <v>0.14610000000000001</v>
      </c>
      <c r="K159" s="9"/>
      <c r="L159" s="65">
        <v>5620335.3000000007</v>
      </c>
      <c r="M159" s="65">
        <v>8497.946973600001</v>
      </c>
      <c r="N159" s="31">
        <v>0.1512</v>
      </c>
    </row>
    <row r="160" spans="1:14" x14ac:dyDescent="0.25">
      <c r="A160" s="23" t="s">
        <v>278</v>
      </c>
      <c r="E160" s="34" t="s">
        <v>83</v>
      </c>
      <c r="F160" s="71"/>
      <c r="G160" s="85">
        <v>2802110.33</v>
      </c>
      <c r="H160" s="85">
        <v>3900</v>
      </c>
      <c r="I160" s="86">
        <f t="shared" si="14"/>
        <v>0.13919999999999999</v>
      </c>
      <c r="K160" s="9"/>
      <c r="L160" s="65">
        <v>2663656.79</v>
      </c>
      <c r="M160" s="65">
        <v>3801.0382393300001</v>
      </c>
      <c r="N160" s="31">
        <v>0.14269999999999999</v>
      </c>
    </row>
    <row r="161" spans="1:14" x14ac:dyDescent="0.25">
      <c r="A161" s="23" t="s">
        <v>279</v>
      </c>
      <c r="E161" s="34" t="s">
        <v>84</v>
      </c>
      <c r="F161" s="71"/>
      <c r="G161" s="85">
        <v>2362711.02</v>
      </c>
      <c r="H161" s="85">
        <v>2700</v>
      </c>
      <c r="I161" s="86">
        <f t="shared" si="14"/>
        <v>0.1143</v>
      </c>
      <c r="K161" s="9"/>
      <c r="L161" s="65">
        <v>2236192.17</v>
      </c>
      <c r="M161" s="65">
        <v>2600.69149371</v>
      </c>
      <c r="N161" s="31">
        <v>0.1163</v>
      </c>
    </row>
    <row r="162" spans="1:14" x14ac:dyDescent="0.25">
      <c r="A162" s="23" t="s">
        <v>280</v>
      </c>
      <c r="E162" s="34" t="s">
        <v>85</v>
      </c>
      <c r="F162" s="71"/>
      <c r="G162" s="85">
        <v>1072828.71</v>
      </c>
      <c r="H162" s="85">
        <v>2400</v>
      </c>
      <c r="I162" s="86">
        <f t="shared" si="14"/>
        <v>0.22370000000000001</v>
      </c>
      <c r="K162" s="9"/>
      <c r="L162" s="65">
        <v>1016953.26</v>
      </c>
      <c r="M162" s="65">
        <v>2400.0096936</v>
      </c>
      <c r="N162" s="31">
        <v>0.23599999999999999</v>
      </c>
    </row>
    <row r="163" spans="1:14" x14ac:dyDescent="0.25">
      <c r="A163" s="23" t="s">
        <v>281</v>
      </c>
      <c r="E163" s="34" t="s">
        <v>86</v>
      </c>
      <c r="F163" s="71"/>
      <c r="G163" s="85">
        <v>2776080.89</v>
      </c>
      <c r="H163" s="85">
        <v>3700</v>
      </c>
      <c r="I163" s="86">
        <f t="shared" si="14"/>
        <v>0.1333</v>
      </c>
      <c r="K163" s="9"/>
      <c r="L163" s="65">
        <v>2640837.42</v>
      </c>
      <c r="M163" s="65">
        <v>3599.4614034599999</v>
      </c>
      <c r="N163" s="31">
        <v>0.1363</v>
      </c>
    </row>
    <row r="164" spans="1:14" x14ac:dyDescent="0.25">
      <c r="A164" s="23" t="s">
        <v>282</v>
      </c>
      <c r="E164" s="34" t="s">
        <v>87</v>
      </c>
      <c r="F164" s="71"/>
      <c r="G164" s="85">
        <v>453263.27</v>
      </c>
      <c r="H164" s="85">
        <v>1200</v>
      </c>
      <c r="I164" s="86">
        <f t="shared" si="14"/>
        <v>0.26469999999999999</v>
      </c>
      <c r="K164" s="9"/>
      <c r="L164" s="65">
        <v>422510.95999999996</v>
      </c>
      <c r="M164" s="65">
        <v>1099.7960288799998</v>
      </c>
      <c r="N164" s="31">
        <v>0.26029999999999998</v>
      </c>
    </row>
    <row r="165" spans="1:14" x14ac:dyDescent="0.25">
      <c r="A165" s="23" t="s">
        <v>283</v>
      </c>
      <c r="E165" s="34" t="s">
        <v>88</v>
      </c>
      <c r="F165" s="71"/>
      <c r="G165" s="85">
        <v>1476454.59</v>
      </c>
      <c r="H165" s="85">
        <v>2600</v>
      </c>
      <c r="I165" s="86">
        <f t="shared" si="14"/>
        <v>0.17610000000000001</v>
      </c>
      <c r="K165" s="9"/>
      <c r="L165" s="65">
        <v>1394359.2999999998</v>
      </c>
      <c r="M165" s="65">
        <v>2399.6923552999997</v>
      </c>
      <c r="N165" s="31">
        <v>0.1721</v>
      </c>
    </row>
    <row r="166" spans="1:14" x14ac:dyDescent="0.25">
      <c r="A166" s="23">
        <v>13725</v>
      </c>
      <c r="E166" s="60" t="s">
        <v>895</v>
      </c>
      <c r="F166" s="71"/>
      <c r="G166" s="85">
        <v>13257.45</v>
      </c>
      <c r="H166" s="85">
        <v>0</v>
      </c>
      <c r="I166" s="86">
        <f t="shared" si="14"/>
        <v>0</v>
      </c>
      <c r="K166" s="9"/>
      <c r="L166" s="65">
        <v>0</v>
      </c>
      <c r="M166" s="65">
        <v>0</v>
      </c>
      <c r="N166" s="31">
        <v>0</v>
      </c>
    </row>
    <row r="167" spans="1:14" x14ac:dyDescent="0.25">
      <c r="A167" s="23">
        <v>13726</v>
      </c>
      <c r="E167" s="60" t="s">
        <v>896</v>
      </c>
      <c r="F167" s="71"/>
      <c r="G167" s="85">
        <v>3009397.3200000003</v>
      </c>
      <c r="H167" s="85">
        <v>0</v>
      </c>
      <c r="I167" s="86">
        <f>ROUND(H167/(G167/100),4)</f>
        <v>0</v>
      </c>
      <c r="K167" s="9"/>
      <c r="L167" s="65">
        <v>0</v>
      </c>
      <c r="M167" s="65">
        <v>0</v>
      </c>
      <c r="N167" s="31">
        <v>0</v>
      </c>
    </row>
    <row r="168" spans="1:14" ht="13" x14ac:dyDescent="0.3">
      <c r="D168" s="33" t="s">
        <v>20</v>
      </c>
      <c r="F168" s="71"/>
      <c r="G168" s="85"/>
      <c r="H168" s="85"/>
      <c r="I168" s="86"/>
      <c r="K168" s="9"/>
      <c r="L168" s="65"/>
      <c r="M168" s="65"/>
    </row>
    <row r="169" spans="1:14" x14ac:dyDescent="0.25">
      <c r="A169" s="23" t="s">
        <v>284</v>
      </c>
      <c r="E169" s="34" t="s">
        <v>89</v>
      </c>
      <c r="F169" s="71"/>
      <c r="G169" s="85">
        <v>23082564.369999997</v>
      </c>
      <c r="H169" s="85">
        <f t="shared" ref="H169:H177" si="15">ROUND(SUM(G169/100)*I169,0)</f>
        <v>0</v>
      </c>
      <c r="I169" s="86">
        <v>0</v>
      </c>
      <c r="K169" s="9"/>
      <c r="L169" s="65">
        <v>22040746.949999999</v>
      </c>
      <c r="M169" s="65">
        <v>0</v>
      </c>
      <c r="N169" s="31">
        <v>0</v>
      </c>
    </row>
    <row r="170" spans="1:14" x14ac:dyDescent="0.25">
      <c r="A170" s="23" t="s">
        <v>285</v>
      </c>
      <c r="E170" s="34" t="s">
        <v>90</v>
      </c>
      <c r="F170" s="71"/>
      <c r="G170" s="85">
        <v>19823697.050000001</v>
      </c>
      <c r="H170" s="85">
        <v>40000</v>
      </c>
      <c r="I170" s="86">
        <f t="shared" ref="I170:I171" si="16">ROUND(H170/(G170/100),4)</f>
        <v>0.20180000000000001</v>
      </c>
      <c r="K170" s="9"/>
      <c r="L170" s="65">
        <v>18954388.969999999</v>
      </c>
      <c r="M170" s="65">
        <v>24640.705661</v>
      </c>
      <c r="N170" s="31">
        <v>0.13</v>
      </c>
    </row>
    <row r="171" spans="1:14" x14ac:dyDescent="0.25">
      <c r="A171" s="23" t="s">
        <v>286</v>
      </c>
      <c r="E171" s="34" t="s">
        <v>91</v>
      </c>
      <c r="F171" s="71"/>
      <c r="G171" s="85">
        <v>30241214.420000002</v>
      </c>
      <c r="H171" s="85">
        <v>45000</v>
      </c>
      <c r="I171" s="86">
        <f t="shared" si="16"/>
        <v>0.14879999999999999</v>
      </c>
      <c r="K171" s="9"/>
      <c r="L171" s="65">
        <v>26355246.610000003</v>
      </c>
      <c r="M171" s="65">
        <v>34999.76749808</v>
      </c>
      <c r="N171" s="31">
        <v>0.1328</v>
      </c>
    </row>
    <row r="172" spans="1:14" x14ac:dyDescent="0.25">
      <c r="A172" s="23" t="s">
        <v>287</v>
      </c>
      <c r="E172" s="34" t="s">
        <v>92</v>
      </c>
      <c r="F172" s="71"/>
      <c r="G172" s="85">
        <v>6153173.9300000006</v>
      </c>
      <c r="H172" s="85">
        <f t="shared" si="15"/>
        <v>0</v>
      </c>
      <c r="I172" s="86">
        <v>0</v>
      </c>
      <c r="K172" s="9"/>
      <c r="L172" s="65">
        <v>3823565.0799999996</v>
      </c>
      <c r="M172" s="65">
        <v>31999.416154519997</v>
      </c>
      <c r="N172" s="31">
        <v>0.83689999999999998</v>
      </c>
    </row>
    <row r="173" spans="1:14" x14ac:dyDescent="0.25">
      <c r="A173" s="23" t="s">
        <v>288</v>
      </c>
      <c r="E173" s="34" t="s">
        <v>93</v>
      </c>
      <c r="F173" s="71"/>
      <c r="G173" s="85">
        <v>31550.440000000002</v>
      </c>
      <c r="H173" s="85">
        <f t="shared" si="15"/>
        <v>379</v>
      </c>
      <c r="I173" s="86">
        <v>1.2</v>
      </c>
      <c r="K173" s="9"/>
      <c r="L173" s="65">
        <v>32430.13</v>
      </c>
      <c r="M173" s="65">
        <v>389.16156000000001</v>
      </c>
      <c r="N173" s="31">
        <v>1.2</v>
      </c>
    </row>
    <row r="174" spans="1:14" x14ac:dyDescent="0.25">
      <c r="A174" s="23" t="s">
        <v>572</v>
      </c>
      <c r="E174" s="1" t="s">
        <v>892</v>
      </c>
      <c r="F174" s="71"/>
      <c r="G174" s="85">
        <v>10909.98</v>
      </c>
      <c r="H174" s="85">
        <f t="shared" si="15"/>
        <v>131</v>
      </c>
      <c r="I174" s="86">
        <v>1.2</v>
      </c>
      <c r="K174" s="9"/>
      <c r="L174" s="65">
        <v>10495.62</v>
      </c>
      <c r="M174" s="65">
        <v>125.94744</v>
      </c>
      <c r="N174" s="31">
        <v>1.2</v>
      </c>
    </row>
    <row r="175" spans="1:14" x14ac:dyDescent="0.25">
      <c r="A175" s="23" t="s">
        <v>575</v>
      </c>
      <c r="E175" s="1" t="s">
        <v>765</v>
      </c>
      <c r="F175" s="71"/>
      <c r="G175" s="85">
        <v>876112.37000000011</v>
      </c>
      <c r="H175" s="85">
        <f t="shared" si="15"/>
        <v>10513</v>
      </c>
      <c r="I175" s="86">
        <v>1.2</v>
      </c>
      <c r="K175" s="9"/>
      <c r="L175" s="65">
        <v>96168.400000000009</v>
      </c>
      <c r="M175" s="65">
        <v>1154.0208</v>
      </c>
      <c r="N175" s="31">
        <v>1.2</v>
      </c>
    </row>
    <row r="176" spans="1:14" x14ac:dyDescent="0.25">
      <c r="A176" s="23">
        <v>13727</v>
      </c>
      <c r="E176" s="71" t="s">
        <v>884</v>
      </c>
      <c r="F176" s="71"/>
      <c r="G176" s="85">
        <v>119134.44</v>
      </c>
      <c r="H176" s="85">
        <f t="shared" si="15"/>
        <v>1430</v>
      </c>
      <c r="I176" s="86">
        <v>1.2</v>
      </c>
      <c r="K176" s="9"/>
      <c r="L176" s="65">
        <v>0</v>
      </c>
      <c r="M176" s="65">
        <v>0</v>
      </c>
      <c r="N176" s="31">
        <v>0</v>
      </c>
    </row>
    <row r="177" spans="1:14" x14ac:dyDescent="0.25">
      <c r="A177" s="16">
        <v>13728</v>
      </c>
      <c r="E177" s="71" t="s">
        <v>885</v>
      </c>
      <c r="F177" s="71"/>
      <c r="G177" s="85">
        <v>89770</v>
      </c>
      <c r="H177" s="85">
        <f t="shared" si="15"/>
        <v>1077</v>
      </c>
      <c r="I177" s="86">
        <v>1.2</v>
      </c>
      <c r="K177" s="9"/>
      <c r="L177" s="65">
        <v>0</v>
      </c>
      <c r="M177" s="65">
        <v>0</v>
      </c>
      <c r="N177" s="31">
        <v>0</v>
      </c>
    </row>
    <row r="178" spans="1:14" x14ac:dyDescent="0.25">
      <c r="F178" s="71"/>
      <c r="G178" s="52"/>
      <c r="H178" s="85"/>
      <c r="I178" s="86"/>
    </row>
    <row r="179" spans="1:14" x14ac:dyDescent="0.25">
      <c r="F179" s="71"/>
      <c r="G179" s="52"/>
      <c r="H179" s="85"/>
      <c r="I179" s="86"/>
    </row>
    <row r="180" spans="1:14" x14ac:dyDescent="0.25">
      <c r="F180" s="71"/>
      <c r="G180" s="52"/>
      <c r="H180" s="85"/>
      <c r="I180" s="86"/>
    </row>
    <row r="181" spans="1:14" x14ac:dyDescent="0.25">
      <c r="F181" s="71"/>
      <c r="G181" s="52"/>
      <c r="H181" s="85"/>
      <c r="I181" s="86"/>
    </row>
    <row r="182" spans="1:14" x14ac:dyDescent="0.25">
      <c r="F182" s="71"/>
      <c r="G182" s="52"/>
      <c r="H182" s="85"/>
      <c r="I182" s="86"/>
    </row>
    <row r="183" spans="1:14" x14ac:dyDescent="0.25">
      <c r="F183" s="71"/>
      <c r="G183" s="52"/>
      <c r="H183" s="85"/>
      <c r="I183" s="86"/>
    </row>
    <row r="184" spans="1:14" x14ac:dyDescent="0.25">
      <c r="F184" s="71"/>
      <c r="G184" s="52"/>
      <c r="H184" s="85"/>
      <c r="I184" s="86"/>
    </row>
    <row r="185" spans="1:14" x14ac:dyDescent="0.25">
      <c r="F185" s="71"/>
      <c r="G185" s="52"/>
      <c r="H185" s="85"/>
      <c r="I185" s="86"/>
    </row>
    <row r="186" spans="1:14" x14ac:dyDescent="0.25">
      <c r="F186" s="71"/>
      <c r="G186" s="52"/>
      <c r="H186" s="85"/>
      <c r="I186" s="86"/>
    </row>
    <row r="187" spans="1:14" ht="14.5" x14ac:dyDescent="0.35">
      <c r="G187" s="55"/>
      <c r="H187" s="66"/>
      <c r="I187" s="56"/>
      <c r="J187" s="55"/>
      <c r="K187" s="55"/>
      <c r="L187" s="55"/>
    </row>
    <row r="188" spans="1:14" ht="14.5" x14ac:dyDescent="0.35">
      <c r="G188" s="57" t="s">
        <v>883</v>
      </c>
      <c r="H188" s="67"/>
      <c r="I188" s="53"/>
      <c r="J188" s="57"/>
      <c r="K188" s="58"/>
      <c r="L188" s="1"/>
    </row>
    <row r="189" spans="1:14" ht="14.5" x14ac:dyDescent="0.35">
      <c r="C189" s="53"/>
      <c r="D189" s="53"/>
      <c r="E189" s="54"/>
      <c r="G189" s="57" t="s">
        <v>897</v>
      </c>
      <c r="H189" s="67"/>
      <c r="I189" s="53"/>
      <c r="J189" s="57"/>
      <c r="M189" s="59"/>
      <c r="N189" s="59"/>
    </row>
    <row r="190" spans="1:14" ht="14.5" x14ac:dyDescent="0.35">
      <c r="C190" s="53"/>
      <c r="D190" s="53"/>
      <c r="E190" s="54"/>
      <c r="N190" s="30"/>
    </row>
    <row r="191" spans="1:14" ht="14.5" x14ac:dyDescent="0.35">
      <c r="C191" s="54" t="s">
        <v>762</v>
      </c>
      <c r="D191" s="53"/>
      <c r="E191" s="53"/>
      <c r="F191" s="53"/>
    </row>
    <row r="192" spans="1:14" ht="14.5" x14ac:dyDescent="0.35">
      <c r="C192" s="54"/>
      <c r="D192" s="53"/>
      <c r="E192" s="53"/>
      <c r="F192" s="53"/>
      <c r="G192" s="57"/>
      <c r="H192" s="67"/>
      <c r="I192" s="53"/>
      <c r="J192" s="57"/>
    </row>
    <row r="193" spans="3:10" ht="14.5" x14ac:dyDescent="0.35">
      <c r="C193" s="56"/>
      <c r="D193" s="56"/>
      <c r="E193" s="56"/>
      <c r="F193" s="56"/>
      <c r="G193" s="57"/>
      <c r="H193" s="67"/>
      <c r="I193" s="53"/>
      <c r="J193" s="57"/>
    </row>
    <row r="194" spans="3:10" ht="14.5" x14ac:dyDescent="0.35">
      <c r="C194" s="54" t="s">
        <v>763</v>
      </c>
      <c r="D194" s="53"/>
      <c r="E194" s="53"/>
      <c r="F194" s="53"/>
      <c r="G194" s="57"/>
      <c r="H194" s="67"/>
      <c r="I194" s="53"/>
      <c r="J194" s="57"/>
    </row>
    <row r="195" spans="3:10" ht="14.5" x14ac:dyDescent="0.35">
      <c r="C195" s="54"/>
      <c r="D195" s="53"/>
      <c r="E195" s="53"/>
      <c r="F195" s="53"/>
      <c r="G195" s="57"/>
      <c r="H195" s="67"/>
      <c r="I195" s="53"/>
      <c r="J195" s="57"/>
    </row>
    <row r="196" spans="3:10" ht="14.5" x14ac:dyDescent="0.35">
      <c r="C196" s="56"/>
      <c r="D196" s="56"/>
      <c r="E196" s="56"/>
      <c r="F196" s="56"/>
      <c r="G196" s="57"/>
      <c r="H196" s="67"/>
      <c r="I196" s="53"/>
      <c r="J196" s="57"/>
    </row>
    <row r="197" spans="3:10" ht="14.5" x14ac:dyDescent="0.35">
      <c r="C197" s="54" t="s">
        <v>764</v>
      </c>
      <c r="D197" s="53"/>
      <c r="E197" s="53"/>
      <c r="F197" s="53"/>
      <c r="G197" s="57"/>
      <c r="H197" s="67"/>
      <c r="I197" s="53"/>
      <c r="J197" s="57"/>
    </row>
  </sheetData>
  <sheetProtection selectLockedCells="1" selectUnlockedCells="1"/>
  <autoFilter ref="A6:N175">
    <filterColumn colId="1" showButton="0"/>
    <filterColumn colId="2" showButton="0"/>
    <filterColumn colId="3" showButton="0"/>
    <filterColumn colId="4" showButton="0"/>
    <filterColumn colId="8" showButton="0"/>
    <filterColumn colId="10" showButton="0"/>
  </autoFilter>
  <mergeCells count="10">
    <mergeCell ref="B6:F6"/>
    <mergeCell ref="A1:N1"/>
    <mergeCell ref="A2:N2"/>
    <mergeCell ref="I6:J6"/>
    <mergeCell ref="K6:L6"/>
    <mergeCell ref="G4:I4"/>
    <mergeCell ref="K4:N4"/>
    <mergeCell ref="H5:J5"/>
    <mergeCell ref="K5:L5"/>
    <mergeCell ref="M5:N5"/>
  </mergeCells>
  <printOptions horizontalCentered="1"/>
  <pageMargins left="0.1" right="0.1" top="0.5" bottom="0.5" header="0.3" footer="0.3"/>
  <pageSetup scale="98" fitToHeight="0" orientation="landscape" r:id="rId1"/>
  <headerFooter>
    <oddFooter>Page &amp;P of &amp;N</oddFooter>
  </headerFooter>
  <rowBreaks count="5" manualBreakCount="5">
    <brk id="42" max="16383" man="1"/>
    <brk id="74" max="16383" man="1"/>
    <brk id="102" max="16383" man="1"/>
    <brk id="135" max="16383" man="1"/>
    <brk id="1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222"/>
  <sheetViews>
    <sheetView zoomScaleNormal="100" workbookViewId="0"/>
  </sheetViews>
  <sheetFormatPr defaultRowHeight="12.5" x14ac:dyDescent="0.25"/>
  <cols>
    <col min="1" max="1" width="12.1796875" style="40" customWidth="1"/>
    <col min="2" max="2" width="33.453125" style="40" customWidth="1"/>
    <col min="3" max="3" width="12" style="40" customWidth="1"/>
    <col min="4" max="4" width="18.7265625" style="40" customWidth="1"/>
    <col min="5" max="5" width="20.1796875" style="40" customWidth="1"/>
    <col min="6" max="6" width="13" style="40" customWidth="1"/>
    <col min="7" max="7" width="15.7265625" style="40" customWidth="1"/>
    <col min="8" max="256" width="8.7265625" style="40"/>
    <col min="257" max="257" width="12.1796875" style="40" customWidth="1"/>
    <col min="258" max="258" width="33.453125" style="40" customWidth="1"/>
    <col min="259" max="259" width="12" style="40" customWidth="1"/>
    <col min="260" max="260" width="18.7265625" style="40" customWidth="1"/>
    <col min="261" max="261" width="20.1796875" style="40" customWidth="1"/>
    <col min="262" max="262" width="13" style="40" customWidth="1"/>
    <col min="263" max="263" width="15.7265625" style="40" customWidth="1"/>
    <col min="264" max="512" width="8.7265625" style="40"/>
    <col min="513" max="513" width="12.1796875" style="40" customWidth="1"/>
    <col min="514" max="514" width="33.453125" style="40" customWidth="1"/>
    <col min="515" max="515" width="12" style="40" customWidth="1"/>
    <col min="516" max="516" width="18.7265625" style="40" customWidth="1"/>
    <col min="517" max="517" width="20.1796875" style="40" customWidth="1"/>
    <col min="518" max="518" width="13" style="40" customWidth="1"/>
    <col min="519" max="519" width="15.7265625" style="40" customWidth="1"/>
    <col min="520" max="768" width="8.7265625" style="40"/>
    <col min="769" max="769" width="12.1796875" style="40" customWidth="1"/>
    <col min="770" max="770" width="33.453125" style="40" customWidth="1"/>
    <col min="771" max="771" width="12" style="40" customWidth="1"/>
    <col min="772" max="772" width="18.7265625" style="40" customWidth="1"/>
    <col min="773" max="773" width="20.1796875" style="40" customWidth="1"/>
    <col min="774" max="774" width="13" style="40" customWidth="1"/>
    <col min="775" max="775" width="15.7265625" style="40" customWidth="1"/>
    <col min="776" max="1024" width="8.7265625" style="40"/>
    <col min="1025" max="1025" width="12.1796875" style="40" customWidth="1"/>
    <col min="1026" max="1026" width="33.453125" style="40" customWidth="1"/>
    <col min="1027" max="1027" width="12" style="40" customWidth="1"/>
    <col min="1028" max="1028" width="18.7265625" style="40" customWidth="1"/>
    <col min="1029" max="1029" width="20.1796875" style="40" customWidth="1"/>
    <col min="1030" max="1030" width="13" style="40" customWidth="1"/>
    <col min="1031" max="1031" width="15.7265625" style="40" customWidth="1"/>
    <col min="1032" max="1280" width="8.7265625" style="40"/>
    <col min="1281" max="1281" width="12.1796875" style="40" customWidth="1"/>
    <col min="1282" max="1282" width="33.453125" style="40" customWidth="1"/>
    <col min="1283" max="1283" width="12" style="40" customWidth="1"/>
    <col min="1284" max="1284" width="18.7265625" style="40" customWidth="1"/>
    <col min="1285" max="1285" width="20.1796875" style="40" customWidth="1"/>
    <col min="1286" max="1286" width="13" style="40" customWidth="1"/>
    <col min="1287" max="1287" width="15.7265625" style="40" customWidth="1"/>
    <col min="1288" max="1536" width="8.7265625" style="40"/>
    <col min="1537" max="1537" width="12.1796875" style="40" customWidth="1"/>
    <col min="1538" max="1538" width="33.453125" style="40" customWidth="1"/>
    <col min="1539" max="1539" width="12" style="40" customWidth="1"/>
    <col min="1540" max="1540" width="18.7265625" style="40" customWidth="1"/>
    <col min="1541" max="1541" width="20.1796875" style="40" customWidth="1"/>
    <col min="1542" max="1542" width="13" style="40" customWidth="1"/>
    <col min="1543" max="1543" width="15.7265625" style="40" customWidth="1"/>
    <col min="1544" max="1792" width="8.7265625" style="40"/>
    <col min="1793" max="1793" width="12.1796875" style="40" customWidth="1"/>
    <col min="1794" max="1794" width="33.453125" style="40" customWidth="1"/>
    <col min="1795" max="1795" width="12" style="40" customWidth="1"/>
    <col min="1796" max="1796" width="18.7265625" style="40" customWidth="1"/>
    <col min="1797" max="1797" width="20.1796875" style="40" customWidth="1"/>
    <col min="1798" max="1798" width="13" style="40" customWidth="1"/>
    <col min="1799" max="1799" width="15.7265625" style="40" customWidth="1"/>
    <col min="1800" max="2048" width="8.7265625" style="40"/>
    <col min="2049" max="2049" width="12.1796875" style="40" customWidth="1"/>
    <col min="2050" max="2050" width="33.453125" style="40" customWidth="1"/>
    <col min="2051" max="2051" width="12" style="40" customWidth="1"/>
    <col min="2052" max="2052" width="18.7265625" style="40" customWidth="1"/>
    <col min="2053" max="2053" width="20.1796875" style="40" customWidth="1"/>
    <col min="2054" max="2054" width="13" style="40" customWidth="1"/>
    <col min="2055" max="2055" width="15.7265625" style="40" customWidth="1"/>
    <col min="2056" max="2304" width="8.7265625" style="40"/>
    <col min="2305" max="2305" width="12.1796875" style="40" customWidth="1"/>
    <col min="2306" max="2306" width="33.453125" style="40" customWidth="1"/>
    <col min="2307" max="2307" width="12" style="40" customWidth="1"/>
    <col min="2308" max="2308" width="18.7265625" style="40" customWidth="1"/>
    <col min="2309" max="2309" width="20.1796875" style="40" customWidth="1"/>
    <col min="2310" max="2310" width="13" style="40" customWidth="1"/>
    <col min="2311" max="2311" width="15.7265625" style="40" customWidth="1"/>
    <col min="2312" max="2560" width="8.7265625" style="40"/>
    <col min="2561" max="2561" width="12.1796875" style="40" customWidth="1"/>
    <col min="2562" max="2562" width="33.453125" style="40" customWidth="1"/>
    <col min="2563" max="2563" width="12" style="40" customWidth="1"/>
    <col min="2564" max="2564" width="18.7265625" style="40" customWidth="1"/>
    <col min="2565" max="2565" width="20.1796875" style="40" customWidth="1"/>
    <col min="2566" max="2566" width="13" style="40" customWidth="1"/>
    <col min="2567" max="2567" width="15.7265625" style="40" customWidth="1"/>
    <col min="2568" max="2816" width="8.7265625" style="40"/>
    <col min="2817" max="2817" width="12.1796875" style="40" customWidth="1"/>
    <col min="2818" max="2818" width="33.453125" style="40" customWidth="1"/>
    <col min="2819" max="2819" width="12" style="40" customWidth="1"/>
    <col min="2820" max="2820" width="18.7265625" style="40" customWidth="1"/>
    <col min="2821" max="2821" width="20.1796875" style="40" customWidth="1"/>
    <col min="2822" max="2822" width="13" style="40" customWidth="1"/>
    <col min="2823" max="2823" width="15.7265625" style="40" customWidth="1"/>
    <col min="2824" max="3072" width="8.7265625" style="40"/>
    <col min="3073" max="3073" width="12.1796875" style="40" customWidth="1"/>
    <col min="3074" max="3074" width="33.453125" style="40" customWidth="1"/>
    <col min="3075" max="3075" width="12" style="40" customWidth="1"/>
    <col min="3076" max="3076" width="18.7265625" style="40" customWidth="1"/>
    <col min="3077" max="3077" width="20.1796875" style="40" customWidth="1"/>
    <col min="3078" max="3078" width="13" style="40" customWidth="1"/>
    <col min="3079" max="3079" width="15.7265625" style="40" customWidth="1"/>
    <col min="3080" max="3328" width="8.7265625" style="40"/>
    <col min="3329" max="3329" width="12.1796875" style="40" customWidth="1"/>
    <col min="3330" max="3330" width="33.453125" style="40" customWidth="1"/>
    <col min="3331" max="3331" width="12" style="40" customWidth="1"/>
    <col min="3332" max="3332" width="18.7265625" style="40" customWidth="1"/>
    <col min="3333" max="3333" width="20.1796875" style="40" customWidth="1"/>
    <col min="3334" max="3334" width="13" style="40" customWidth="1"/>
    <col min="3335" max="3335" width="15.7265625" style="40" customWidth="1"/>
    <col min="3336" max="3584" width="8.7265625" style="40"/>
    <col min="3585" max="3585" width="12.1796875" style="40" customWidth="1"/>
    <col min="3586" max="3586" width="33.453125" style="40" customWidth="1"/>
    <col min="3587" max="3587" width="12" style="40" customWidth="1"/>
    <col min="3588" max="3588" width="18.7265625" style="40" customWidth="1"/>
    <col min="3589" max="3589" width="20.1796875" style="40" customWidth="1"/>
    <col min="3590" max="3590" width="13" style="40" customWidth="1"/>
    <col min="3591" max="3591" width="15.7265625" style="40" customWidth="1"/>
    <col min="3592" max="3840" width="8.7265625" style="40"/>
    <col min="3841" max="3841" width="12.1796875" style="40" customWidth="1"/>
    <col min="3842" max="3842" width="33.453125" style="40" customWidth="1"/>
    <col min="3843" max="3843" width="12" style="40" customWidth="1"/>
    <col min="3844" max="3844" width="18.7265625" style="40" customWidth="1"/>
    <col min="3845" max="3845" width="20.1796875" style="40" customWidth="1"/>
    <col min="3846" max="3846" width="13" style="40" customWidth="1"/>
    <col min="3847" max="3847" width="15.7265625" style="40" customWidth="1"/>
    <col min="3848" max="4096" width="8.7265625" style="40"/>
    <col min="4097" max="4097" width="12.1796875" style="40" customWidth="1"/>
    <col min="4098" max="4098" width="33.453125" style="40" customWidth="1"/>
    <col min="4099" max="4099" width="12" style="40" customWidth="1"/>
    <col min="4100" max="4100" width="18.7265625" style="40" customWidth="1"/>
    <col min="4101" max="4101" width="20.1796875" style="40" customWidth="1"/>
    <col min="4102" max="4102" width="13" style="40" customWidth="1"/>
    <col min="4103" max="4103" width="15.7265625" style="40" customWidth="1"/>
    <col min="4104" max="4352" width="8.7265625" style="40"/>
    <col min="4353" max="4353" width="12.1796875" style="40" customWidth="1"/>
    <col min="4354" max="4354" width="33.453125" style="40" customWidth="1"/>
    <col min="4355" max="4355" width="12" style="40" customWidth="1"/>
    <col min="4356" max="4356" width="18.7265625" style="40" customWidth="1"/>
    <col min="4357" max="4357" width="20.1796875" style="40" customWidth="1"/>
    <col min="4358" max="4358" width="13" style="40" customWidth="1"/>
    <col min="4359" max="4359" width="15.7265625" style="40" customWidth="1"/>
    <col min="4360" max="4608" width="8.7265625" style="40"/>
    <col min="4609" max="4609" width="12.1796875" style="40" customWidth="1"/>
    <col min="4610" max="4610" width="33.453125" style="40" customWidth="1"/>
    <col min="4611" max="4611" width="12" style="40" customWidth="1"/>
    <col min="4612" max="4612" width="18.7265625" style="40" customWidth="1"/>
    <col min="4613" max="4613" width="20.1796875" style="40" customWidth="1"/>
    <col min="4614" max="4614" width="13" style="40" customWidth="1"/>
    <col min="4615" max="4615" width="15.7265625" style="40" customWidth="1"/>
    <col min="4616" max="4864" width="8.7265625" style="40"/>
    <col min="4865" max="4865" width="12.1796875" style="40" customWidth="1"/>
    <col min="4866" max="4866" width="33.453125" style="40" customWidth="1"/>
    <col min="4867" max="4867" width="12" style="40" customWidth="1"/>
    <col min="4868" max="4868" width="18.7265625" style="40" customWidth="1"/>
    <col min="4869" max="4869" width="20.1796875" style="40" customWidth="1"/>
    <col min="4870" max="4870" width="13" style="40" customWidth="1"/>
    <col min="4871" max="4871" width="15.7265625" style="40" customWidth="1"/>
    <col min="4872" max="5120" width="8.7265625" style="40"/>
    <col min="5121" max="5121" width="12.1796875" style="40" customWidth="1"/>
    <col min="5122" max="5122" width="33.453125" style="40" customWidth="1"/>
    <col min="5123" max="5123" width="12" style="40" customWidth="1"/>
    <col min="5124" max="5124" width="18.7265625" style="40" customWidth="1"/>
    <col min="5125" max="5125" width="20.1796875" style="40" customWidth="1"/>
    <col min="5126" max="5126" width="13" style="40" customWidth="1"/>
    <col min="5127" max="5127" width="15.7265625" style="40" customWidth="1"/>
    <col min="5128" max="5376" width="8.7265625" style="40"/>
    <col min="5377" max="5377" width="12.1796875" style="40" customWidth="1"/>
    <col min="5378" max="5378" width="33.453125" style="40" customWidth="1"/>
    <col min="5379" max="5379" width="12" style="40" customWidth="1"/>
    <col min="5380" max="5380" width="18.7265625" style="40" customWidth="1"/>
    <col min="5381" max="5381" width="20.1796875" style="40" customWidth="1"/>
    <col min="5382" max="5382" width="13" style="40" customWidth="1"/>
    <col min="5383" max="5383" width="15.7265625" style="40" customWidth="1"/>
    <col min="5384" max="5632" width="8.7265625" style="40"/>
    <col min="5633" max="5633" width="12.1796875" style="40" customWidth="1"/>
    <col min="5634" max="5634" width="33.453125" style="40" customWidth="1"/>
    <col min="5635" max="5635" width="12" style="40" customWidth="1"/>
    <col min="5636" max="5636" width="18.7265625" style="40" customWidth="1"/>
    <col min="5637" max="5637" width="20.1796875" style="40" customWidth="1"/>
    <col min="5638" max="5638" width="13" style="40" customWidth="1"/>
    <col min="5639" max="5639" width="15.7265625" style="40" customWidth="1"/>
    <col min="5640" max="5888" width="8.7265625" style="40"/>
    <col min="5889" max="5889" width="12.1796875" style="40" customWidth="1"/>
    <col min="5890" max="5890" width="33.453125" style="40" customWidth="1"/>
    <col min="5891" max="5891" width="12" style="40" customWidth="1"/>
    <col min="5892" max="5892" width="18.7265625" style="40" customWidth="1"/>
    <col min="5893" max="5893" width="20.1796875" style="40" customWidth="1"/>
    <col min="5894" max="5894" width="13" style="40" customWidth="1"/>
    <col min="5895" max="5895" width="15.7265625" style="40" customWidth="1"/>
    <col min="5896" max="6144" width="8.7265625" style="40"/>
    <col min="6145" max="6145" width="12.1796875" style="40" customWidth="1"/>
    <col min="6146" max="6146" width="33.453125" style="40" customWidth="1"/>
    <col min="6147" max="6147" width="12" style="40" customWidth="1"/>
    <col min="6148" max="6148" width="18.7265625" style="40" customWidth="1"/>
    <col min="6149" max="6149" width="20.1796875" style="40" customWidth="1"/>
    <col min="6150" max="6150" width="13" style="40" customWidth="1"/>
    <col min="6151" max="6151" width="15.7265625" style="40" customWidth="1"/>
    <col min="6152" max="6400" width="8.7265625" style="40"/>
    <col min="6401" max="6401" width="12.1796875" style="40" customWidth="1"/>
    <col min="6402" max="6402" width="33.453125" style="40" customWidth="1"/>
    <col min="6403" max="6403" width="12" style="40" customWidth="1"/>
    <col min="6404" max="6404" width="18.7265625" style="40" customWidth="1"/>
    <col min="6405" max="6405" width="20.1796875" style="40" customWidth="1"/>
    <col min="6406" max="6406" width="13" style="40" customWidth="1"/>
    <col min="6407" max="6407" width="15.7265625" style="40" customWidth="1"/>
    <col min="6408" max="6656" width="8.7265625" style="40"/>
    <col min="6657" max="6657" width="12.1796875" style="40" customWidth="1"/>
    <col min="6658" max="6658" width="33.453125" style="40" customWidth="1"/>
    <col min="6659" max="6659" width="12" style="40" customWidth="1"/>
    <col min="6660" max="6660" width="18.7265625" style="40" customWidth="1"/>
    <col min="6661" max="6661" width="20.1796875" style="40" customWidth="1"/>
    <col min="6662" max="6662" width="13" style="40" customWidth="1"/>
    <col min="6663" max="6663" width="15.7265625" style="40" customWidth="1"/>
    <col min="6664" max="6912" width="8.7265625" style="40"/>
    <col min="6913" max="6913" width="12.1796875" style="40" customWidth="1"/>
    <col min="6914" max="6914" width="33.453125" style="40" customWidth="1"/>
    <col min="6915" max="6915" width="12" style="40" customWidth="1"/>
    <col min="6916" max="6916" width="18.7265625" style="40" customWidth="1"/>
    <col min="6917" max="6917" width="20.1796875" style="40" customWidth="1"/>
    <col min="6918" max="6918" width="13" style="40" customWidth="1"/>
    <col min="6919" max="6919" width="15.7265625" style="40" customWidth="1"/>
    <col min="6920" max="7168" width="8.7265625" style="40"/>
    <col min="7169" max="7169" width="12.1796875" style="40" customWidth="1"/>
    <col min="7170" max="7170" width="33.453125" style="40" customWidth="1"/>
    <col min="7171" max="7171" width="12" style="40" customWidth="1"/>
    <col min="7172" max="7172" width="18.7265625" style="40" customWidth="1"/>
    <col min="7173" max="7173" width="20.1796875" style="40" customWidth="1"/>
    <col min="7174" max="7174" width="13" style="40" customWidth="1"/>
    <col min="7175" max="7175" width="15.7265625" style="40" customWidth="1"/>
    <col min="7176" max="7424" width="8.7265625" style="40"/>
    <col min="7425" max="7425" width="12.1796875" style="40" customWidth="1"/>
    <col min="7426" max="7426" width="33.453125" style="40" customWidth="1"/>
    <col min="7427" max="7427" width="12" style="40" customWidth="1"/>
    <col min="7428" max="7428" width="18.7265625" style="40" customWidth="1"/>
    <col min="7429" max="7429" width="20.1796875" style="40" customWidth="1"/>
    <col min="7430" max="7430" width="13" style="40" customWidth="1"/>
    <col min="7431" max="7431" width="15.7265625" style="40" customWidth="1"/>
    <col min="7432" max="7680" width="8.7265625" style="40"/>
    <col min="7681" max="7681" width="12.1796875" style="40" customWidth="1"/>
    <col min="7682" max="7682" width="33.453125" style="40" customWidth="1"/>
    <col min="7683" max="7683" width="12" style="40" customWidth="1"/>
    <col min="7684" max="7684" width="18.7265625" style="40" customWidth="1"/>
    <col min="7685" max="7685" width="20.1796875" style="40" customWidth="1"/>
    <col min="7686" max="7686" width="13" style="40" customWidth="1"/>
    <col min="7687" max="7687" width="15.7265625" style="40" customWidth="1"/>
    <col min="7688" max="7936" width="8.7265625" style="40"/>
    <col min="7937" max="7937" width="12.1796875" style="40" customWidth="1"/>
    <col min="7938" max="7938" width="33.453125" style="40" customWidth="1"/>
    <col min="7939" max="7939" width="12" style="40" customWidth="1"/>
    <col min="7940" max="7940" width="18.7265625" style="40" customWidth="1"/>
    <col min="7941" max="7941" width="20.1796875" style="40" customWidth="1"/>
    <col min="7942" max="7942" width="13" style="40" customWidth="1"/>
    <col min="7943" max="7943" width="15.7265625" style="40" customWidth="1"/>
    <col min="7944" max="8192" width="8.7265625" style="40"/>
    <col min="8193" max="8193" width="12.1796875" style="40" customWidth="1"/>
    <col min="8194" max="8194" width="33.453125" style="40" customWidth="1"/>
    <col min="8195" max="8195" width="12" style="40" customWidth="1"/>
    <col min="8196" max="8196" width="18.7265625" style="40" customWidth="1"/>
    <col min="8197" max="8197" width="20.1796875" style="40" customWidth="1"/>
    <col min="8198" max="8198" width="13" style="40" customWidth="1"/>
    <col min="8199" max="8199" width="15.7265625" style="40" customWidth="1"/>
    <col min="8200" max="8448" width="8.7265625" style="40"/>
    <col min="8449" max="8449" width="12.1796875" style="40" customWidth="1"/>
    <col min="8450" max="8450" width="33.453125" style="40" customWidth="1"/>
    <col min="8451" max="8451" width="12" style="40" customWidth="1"/>
    <col min="8452" max="8452" width="18.7265625" style="40" customWidth="1"/>
    <col min="8453" max="8453" width="20.1796875" style="40" customWidth="1"/>
    <col min="8454" max="8454" width="13" style="40" customWidth="1"/>
    <col min="8455" max="8455" width="15.7265625" style="40" customWidth="1"/>
    <col min="8456" max="8704" width="8.7265625" style="40"/>
    <col min="8705" max="8705" width="12.1796875" style="40" customWidth="1"/>
    <col min="8706" max="8706" width="33.453125" style="40" customWidth="1"/>
    <col min="8707" max="8707" width="12" style="40" customWidth="1"/>
    <col min="8708" max="8708" width="18.7265625" style="40" customWidth="1"/>
    <col min="8709" max="8709" width="20.1796875" style="40" customWidth="1"/>
    <col min="8710" max="8710" width="13" style="40" customWidth="1"/>
    <col min="8711" max="8711" width="15.7265625" style="40" customWidth="1"/>
    <col min="8712" max="8960" width="8.7265625" style="40"/>
    <col min="8961" max="8961" width="12.1796875" style="40" customWidth="1"/>
    <col min="8962" max="8962" width="33.453125" style="40" customWidth="1"/>
    <col min="8963" max="8963" width="12" style="40" customWidth="1"/>
    <col min="8964" max="8964" width="18.7265625" style="40" customWidth="1"/>
    <col min="8965" max="8965" width="20.1796875" style="40" customWidth="1"/>
    <col min="8966" max="8966" width="13" style="40" customWidth="1"/>
    <col min="8967" max="8967" width="15.7265625" style="40" customWidth="1"/>
    <col min="8968" max="9216" width="8.7265625" style="40"/>
    <col min="9217" max="9217" width="12.1796875" style="40" customWidth="1"/>
    <col min="9218" max="9218" width="33.453125" style="40" customWidth="1"/>
    <col min="9219" max="9219" width="12" style="40" customWidth="1"/>
    <col min="9220" max="9220" width="18.7265625" style="40" customWidth="1"/>
    <col min="9221" max="9221" width="20.1796875" style="40" customWidth="1"/>
    <col min="9222" max="9222" width="13" style="40" customWidth="1"/>
    <col min="9223" max="9223" width="15.7265625" style="40" customWidth="1"/>
    <col min="9224" max="9472" width="8.7265625" style="40"/>
    <col min="9473" max="9473" width="12.1796875" style="40" customWidth="1"/>
    <col min="9474" max="9474" width="33.453125" style="40" customWidth="1"/>
    <col min="9475" max="9475" width="12" style="40" customWidth="1"/>
    <col min="9476" max="9476" width="18.7265625" style="40" customWidth="1"/>
    <col min="9477" max="9477" width="20.1796875" style="40" customWidth="1"/>
    <col min="9478" max="9478" width="13" style="40" customWidth="1"/>
    <col min="9479" max="9479" width="15.7265625" style="40" customWidth="1"/>
    <col min="9480" max="9728" width="8.7265625" style="40"/>
    <col min="9729" max="9729" width="12.1796875" style="40" customWidth="1"/>
    <col min="9730" max="9730" width="33.453125" style="40" customWidth="1"/>
    <col min="9731" max="9731" width="12" style="40" customWidth="1"/>
    <col min="9732" max="9732" width="18.7265625" style="40" customWidth="1"/>
    <col min="9733" max="9733" width="20.1796875" style="40" customWidth="1"/>
    <col min="9734" max="9734" width="13" style="40" customWidth="1"/>
    <col min="9735" max="9735" width="15.7265625" style="40" customWidth="1"/>
    <col min="9736" max="9984" width="8.7265625" style="40"/>
    <col min="9985" max="9985" width="12.1796875" style="40" customWidth="1"/>
    <col min="9986" max="9986" width="33.453125" style="40" customWidth="1"/>
    <col min="9987" max="9987" width="12" style="40" customWidth="1"/>
    <col min="9988" max="9988" width="18.7265625" style="40" customWidth="1"/>
    <col min="9989" max="9989" width="20.1796875" style="40" customWidth="1"/>
    <col min="9990" max="9990" width="13" style="40" customWidth="1"/>
    <col min="9991" max="9991" width="15.7265625" style="40" customWidth="1"/>
    <col min="9992" max="10240" width="8.7265625" style="40"/>
    <col min="10241" max="10241" width="12.1796875" style="40" customWidth="1"/>
    <col min="10242" max="10242" width="33.453125" style="40" customWidth="1"/>
    <col min="10243" max="10243" width="12" style="40" customWidth="1"/>
    <col min="10244" max="10244" width="18.7265625" style="40" customWidth="1"/>
    <col min="10245" max="10245" width="20.1796875" style="40" customWidth="1"/>
    <col min="10246" max="10246" width="13" style="40" customWidth="1"/>
    <col min="10247" max="10247" width="15.7265625" style="40" customWidth="1"/>
    <col min="10248" max="10496" width="8.7265625" style="40"/>
    <col min="10497" max="10497" width="12.1796875" style="40" customWidth="1"/>
    <col min="10498" max="10498" width="33.453125" style="40" customWidth="1"/>
    <col min="10499" max="10499" width="12" style="40" customWidth="1"/>
    <col min="10500" max="10500" width="18.7265625" style="40" customWidth="1"/>
    <col min="10501" max="10501" width="20.1796875" style="40" customWidth="1"/>
    <col min="10502" max="10502" width="13" style="40" customWidth="1"/>
    <col min="10503" max="10503" width="15.7265625" style="40" customWidth="1"/>
    <col min="10504" max="10752" width="8.7265625" style="40"/>
    <col min="10753" max="10753" width="12.1796875" style="40" customWidth="1"/>
    <col min="10754" max="10754" width="33.453125" style="40" customWidth="1"/>
    <col min="10755" max="10755" width="12" style="40" customWidth="1"/>
    <col min="10756" max="10756" width="18.7265625" style="40" customWidth="1"/>
    <col min="10757" max="10757" width="20.1796875" style="40" customWidth="1"/>
    <col min="10758" max="10758" width="13" style="40" customWidth="1"/>
    <col min="10759" max="10759" width="15.7265625" style="40" customWidth="1"/>
    <col min="10760" max="11008" width="8.7265625" style="40"/>
    <col min="11009" max="11009" width="12.1796875" style="40" customWidth="1"/>
    <col min="11010" max="11010" width="33.453125" style="40" customWidth="1"/>
    <col min="11011" max="11011" width="12" style="40" customWidth="1"/>
    <col min="11012" max="11012" width="18.7265625" style="40" customWidth="1"/>
    <col min="11013" max="11013" width="20.1796875" style="40" customWidth="1"/>
    <col min="11014" max="11014" width="13" style="40" customWidth="1"/>
    <col min="11015" max="11015" width="15.7265625" style="40" customWidth="1"/>
    <col min="11016" max="11264" width="8.7265625" style="40"/>
    <col min="11265" max="11265" width="12.1796875" style="40" customWidth="1"/>
    <col min="11266" max="11266" width="33.453125" style="40" customWidth="1"/>
    <col min="11267" max="11267" width="12" style="40" customWidth="1"/>
    <col min="11268" max="11268" width="18.7265625" style="40" customWidth="1"/>
    <col min="11269" max="11269" width="20.1796875" style="40" customWidth="1"/>
    <col min="11270" max="11270" width="13" style="40" customWidth="1"/>
    <col min="11271" max="11271" width="15.7265625" style="40" customWidth="1"/>
    <col min="11272" max="11520" width="8.7265625" style="40"/>
    <col min="11521" max="11521" width="12.1796875" style="40" customWidth="1"/>
    <col min="11522" max="11522" width="33.453125" style="40" customWidth="1"/>
    <col min="11523" max="11523" width="12" style="40" customWidth="1"/>
    <col min="11524" max="11524" width="18.7265625" style="40" customWidth="1"/>
    <col min="11525" max="11525" width="20.1796875" style="40" customWidth="1"/>
    <col min="11526" max="11526" width="13" style="40" customWidth="1"/>
    <col min="11527" max="11527" width="15.7265625" style="40" customWidth="1"/>
    <col min="11528" max="11776" width="8.7265625" style="40"/>
    <col min="11777" max="11777" width="12.1796875" style="40" customWidth="1"/>
    <col min="11778" max="11778" width="33.453125" style="40" customWidth="1"/>
    <col min="11779" max="11779" width="12" style="40" customWidth="1"/>
    <col min="11780" max="11780" width="18.7265625" style="40" customWidth="1"/>
    <col min="11781" max="11781" width="20.1796875" style="40" customWidth="1"/>
    <col min="11782" max="11782" width="13" style="40" customWidth="1"/>
    <col min="11783" max="11783" width="15.7265625" style="40" customWidth="1"/>
    <col min="11784" max="12032" width="8.7265625" style="40"/>
    <col min="12033" max="12033" width="12.1796875" style="40" customWidth="1"/>
    <col min="12034" max="12034" width="33.453125" style="40" customWidth="1"/>
    <col min="12035" max="12035" width="12" style="40" customWidth="1"/>
    <col min="12036" max="12036" width="18.7265625" style="40" customWidth="1"/>
    <col min="12037" max="12037" width="20.1796875" style="40" customWidth="1"/>
    <col min="12038" max="12038" width="13" style="40" customWidth="1"/>
    <col min="12039" max="12039" width="15.7265625" style="40" customWidth="1"/>
    <col min="12040" max="12288" width="8.7265625" style="40"/>
    <col min="12289" max="12289" width="12.1796875" style="40" customWidth="1"/>
    <col min="12290" max="12290" width="33.453125" style="40" customWidth="1"/>
    <col min="12291" max="12291" width="12" style="40" customWidth="1"/>
    <col min="12292" max="12292" width="18.7265625" style="40" customWidth="1"/>
    <col min="12293" max="12293" width="20.1796875" style="40" customWidth="1"/>
    <col min="12294" max="12294" width="13" style="40" customWidth="1"/>
    <col min="12295" max="12295" width="15.7265625" style="40" customWidth="1"/>
    <col min="12296" max="12544" width="8.7265625" style="40"/>
    <col min="12545" max="12545" width="12.1796875" style="40" customWidth="1"/>
    <col min="12546" max="12546" width="33.453125" style="40" customWidth="1"/>
    <col min="12547" max="12547" width="12" style="40" customWidth="1"/>
    <col min="12548" max="12548" width="18.7265625" style="40" customWidth="1"/>
    <col min="12549" max="12549" width="20.1796875" style="40" customWidth="1"/>
    <col min="12550" max="12550" width="13" style="40" customWidth="1"/>
    <col min="12551" max="12551" width="15.7265625" style="40" customWidth="1"/>
    <col min="12552" max="12800" width="8.7265625" style="40"/>
    <col min="12801" max="12801" width="12.1796875" style="40" customWidth="1"/>
    <col min="12802" max="12802" width="33.453125" style="40" customWidth="1"/>
    <col min="12803" max="12803" width="12" style="40" customWidth="1"/>
    <col min="12804" max="12804" width="18.7265625" style="40" customWidth="1"/>
    <col min="12805" max="12805" width="20.1796875" style="40" customWidth="1"/>
    <col min="12806" max="12806" width="13" style="40" customWidth="1"/>
    <col min="12807" max="12807" width="15.7265625" style="40" customWidth="1"/>
    <col min="12808" max="13056" width="8.7265625" style="40"/>
    <col min="13057" max="13057" width="12.1796875" style="40" customWidth="1"/>
    <col min="13058" max="13058" width="33.453125" style="40" customWidth="1"/>
    <col min="13059" max="13059" width="12" style="40" customWidth="1"/>
    <col min="13060" max="13060" width="18.7265625" style="40" customWidth="1"/>
    <col min="13061" max="13061" width="20.1796875" style="40" customWidth="1"/>
    <col min="13062" max="13062" width="13" style="40" customWidth="1"/>
    <col min="13063" max="13063" width="15.7265625" style="40" customWidth="1"/>
    <col min="13064" max="13312" width="8.7265625" style="40"/>
    <col min="13313" max="13313" width="12.1796875" style="40" customWidth="1"/>
    <col min="13314" max="13314" width="33.453125" style="40" customWidth="1"/>
    <col min="13315" max="13315" width="12" style="40" customWidth="1"/>
    <col min="13316" max="13316" width="18.7265625" style="40" customWidth="1"/>
    <col min="13317" max="13317" width="20.1796875" style="40" customWidth="1"/>
    <col min="13318" max="13318" width="13" style="40" customWidth="1"/>
    <col min="13319" max="13319" width="15.7265625" style="40" customWidth="1"/>
    <col min="13320" max="13568" width="8.7265625" style="40"/>
    <col min="13569" max="13569" width="12.1796875" style="40" customWidth="1"/>
    <col min="13570" max="13570" width="33.453125" style="40" customWidth="1"/>
    <col min="13571" max="13571" width="12" style="40" customWidth="1"/>
    <col min="13572" max="13572" width="18.7265625" style="40" customWidth="1"/>
    <col min="13573" max="13573" width="20.1796875" style="40" customWidth="1"/>
    <col min="13574" max="13574" width="13" style="40" customWidth="1"/>
    <col min="13575" max="13575" width="15.7265625" style="40" customWidth="1"/>
    <col min="13576" max="13824" width="8.7265625" style="40"/>
    <col min="13825" max="13825" width="12.1796875" style="40" customWidth="1"/>
    <col min="13826" max="13826" width="33.453125" style="40" customWidth="1"/>
    <col min="13827" max="13827" width="12" style="40" customWidth="1"/>
    <col min="13828" max="13828" width="18.7265625" style="40" customWidth="1"/>
    <col min="13829" max="13829" width="20.1796875" style="40" customWidth="1"/>
    <col min="13830" max="13830" width="13" style="40" customWidth="1"/>
    <col min="13831" max="13831" width="15.7265625" style="40" customWidth="1"/>
    <col min="13832" max="14080" width="8.7265625" style="40"/>
    <col min="14081" max="14081" width="12.1796875" style="40" customWidth="1"/>
    <col min="14082" max="14082" width="33.453125" style="40" customWidth="1"/>
    <col min="14083" max="14083" width="12" style="40" customWidth="1"/>
    <col min="14084" max="14084" width="18.7265625" style="40" customWidth="1"/>
    <col min="14085" max="14085" width="20.1796875" style="40" customWidth="1"/>
    <col min="14086" max="14086" width="13" style="40" customWidth="1"/>
    <col min="14087" max="14087" width="15.7265625" style="40" customWidth="1"/>
    <col min="14088" max="14336" width="8.7265625" style="40"/>
    <col min="14337" max="14337" width="12.1796875" style="40" customWidth="1"/>
    <col min="14338" max="14338" width="33.453125" style="40" customWidth="1"/>
    <col min="14339" max="14339" width="12" style="40" customWidth="1"/>
    <col min="14340" max="14340" width="18.7265625" style="40" customWidth="1"/>
    <col min="14341" max="14341" width="20.1796875" style="40" customWidth="1"/>
    <col min="14342" max="14342" width="13" style="40" customWidth="1"/>
    <col min="14343" max="14343" width="15.7265625" style="40" customWidth="1"/>
    <col min="14344" max="14592" width="8.7265625" style="40"/>
    <col min="14593" max="14593" width="12.1796875" style="40" customWidth="1"/>
    <col min="14594" max="14594" width="33.453125" style="40" customWidth="1"/>
    <col min="14595" max="14595" width="12" style="40" customWidth="1"/>
    <col min="14596" max="14596" width="18.7265625" style="40" customWidth="1"/>
    <col min="14597" max="14597" width="20.1796875" style="40" customWidth="1"/>
    <col min="14598" max="14598" width="13" style="40" customWidth="1"/>
    <col min="14599" max="14599" width="15.7265625" style="40" customWidth="1"/>
    <col min="14600" max="14848" width="8.7265625" style="40"/>
    <col min="14849" max="14849" width="12.1796875" style="40" customWidth="1"/>
    <col min="14850" max="14850" width="33.453125" style="40" customWidth="1"/>
    <col min="14851" max="14851" width="12" style="40" customWidth="1"/>
    <col min="14852" max="14852" width="18.7265625" style="40" customWidth="1"/>
    <col min="14853" max="14853" width="20.1796875" style="40" customWidth="1"/>
    <col min="14854" max="14854" width="13" style="40" customWidth="1"/>
    <col min="14855" max="14855" width="15.7265625" style="40" customWidth="1"/>
    <col min="14856" max="15104" width="8.7265625" style="40"/>
    <col min="15105" max="15105" width="12.1796875" style="40" customWidth="1"/>
    <col min="15106" max="15106" width="33.453125" style="40" customWidth="1"/>
    <col min="15107" max="15107" width="12" style="40" customWidth="1"/>
    <col min="15108" max="15108" width="18.7265625" style="40" customWidth="1"/>
    <col min="15109" max="15109" width="20.1796875" style="40" customWidth="1"/>
    <col min="15110" max="15110" width="13" style="40" customWidth="1"/>
    <col min="15111" max="15111" width="15.7265625" style="40" customWidth="1"/>
    <col min="15112" max="15360" width="8.7265625" style="40"/>
    <col min="15361" max="15361" width="12.1796875" style="40" customWidth="1"/>
    <col min="15362" max="15362" width="33.453125" style="40" customWidth="1"/>
    <col min="15363" max="15363" width="12" style="40" customWidth="1"/>
    <col min="15364" max="15364" width="18.7265625" style="40" customWidth="1"/>
    <col min="15365" max="15365" width="20.1796875" style="40" customWidth="1"/>
    <col min="15366" max="15366" width="13" style="40" customWidth="1"/>
    <col min="15367" max="15367" width="15.7265625" style="40" customWidth="1"/>
    <col min="15368" max="15616" width="8.7265625" style="40"/>
    <col min="15617" max="15617" width="12.1796875" style="40" customWidth="1"/>
    <col min="15618" max="15618" width="33.453125" style="40" customWidth="1"/>
    <col min="15619" max="15619" width="12" style="40" customWidth="1"/>
    <col min="15620" max="15620" width="18.7265625" style="40" customWidth="1"/>
    <col min="15621" max="15621" width="20.1796875" style="40" customWidth="1"/>
    <col min="15622" max="15622" width="13" style="40" customWidth="1"/>
    <col min="15623" max="15623" width="15.7265625" style="40" customWidth="1"/>
    <col min="15624" max="15872" width="8.7265625" style="40"/>
    <col min="15873" max="15873" width="12.1796875" style="40" customWidth="1"/>
    <col min="15874" max="15874" width="33.453125" style="40" customWidth="1"/>
    <col min="15875" max="15875" width="12" style="40" customWidth="1"/>
    <col min="15876" max="15876" width="18.7265625" style="40" customWidth="1"/>
    <col min="15877" max="15877" width="20.1796875" style="40" customWidth="1"/>
    <col min="15878" max="15878" width="13" style="40" customWidth="1"/>
    <col min="15879" max="15879" width="15.7265625" style="40" customWidth="1"/>
    <col min="15880" max="16128" width="8.7265625" style="40"/>
    <col min="16129" max="16129" width="12.1796875" style="40" customWidth="1"/>
    <col min="16130" max="16130" width="33.453125" style="40" customWidth="1"/>
    <col min="16131" max="16131" width="12" style="40" customWidth="1"/>
    <col min="16132" max="16132" width="18.7265625" style="40" customWidth="1"/>
    <col min="16133" max="16133" width="20.1796875" style="40" customWidth="1"/>
    <col min="16134" max="16134" width="13" style="40" customWidth="1"/>
    <col min="16135" max="16135" width="15.7265625" style="40" customWidth="1"/>
    <col min="16136" max="16384" width="8.7265625" style="40"/>
  </cols>
  <sheetData>
    <row r="1" spans="1:7" s="74" customFormat="1" ht="13" x14ac:dyDescent="0.3">
      <c r="A1" s="44"/>
      <c r="B1" s="39" t="s">
        <v>377</v>
      </c>
      <c r="C1" s="41"/>
      <c r="D1" s="41"/>
      <c r="E1" s="41"/>
      <c r="F1" s="41"/>
      <c r="G1" s="44"/>
    </row>
    <row r="2" spans="1:7" s="74" customFormat="1" ht="13" x14ac:dyDescent="0.3">
      <c r="A2" s="42" t="s">
        <v>771</v>
      </c>
      <c r="B2" s="75"/>
      <c r="G2" s="44" t="s">
        <v>379</v>
      </c>
    </row>
    <row r="3" spans="1:7" s="74" customFormat="1" ht="13" x14ac:dyDescent="0.3">
      <c r="A3" s="44" t="s">
        <v>380</v>
      </c>
      <c r="B3" s="76"/>
      <c r="C3" s="44" t="s">
        <v>381</v>
      </c>
      <c r="D3" s="76"/>
      <c r="E3" s="76"/>
      <c r="F3" s="44" t="s">
        <v>382</v>
      </c>
      <c r="G3" s="39" t="s">
        <v>772</v>
      </c>
    </row>
    <row r="4" spans="1:7" s="74" customFormat="1" ht="13" x14ac:dyDescent="0.3">
      <c r="A4" s="77" t="s">
        <v>384</v>
      </c>
      <c r="C4" s="78" t="s">
        <v>385</v>
      </c>
      <c r="D4" s="78" t="s">
        <v>386</v>
      </c>
      <c r="E4" s="77" t="s">
        <v>387</v>
      </c>
      <c r="F4" s="77" t="s">
        <v>388</v>
      </c>
      <c r="G4" s="77" t="s">
        <v>389</v>
      </c>
    </row>
    <row r="5" spans="1:7" s="74" customFormat="1" ht="13" x14ac:dyDescent="0.3">
      <c r="A5" s="77" t="s">
        <v>390</v>
      </c>
      <c r="B5" s="44" t="s">
        <v>391</v>
      </c>
      <c r="C5" s="78" t="s">
        <v>392</v>
      </c>
      <c r="D5" s="78" t="s">
        <v>393</v>
      </c>
      <c r="E5" s="77" t="s">
        <v>394</v>
      </c>
      <c r="F5" s="77" t="s">
        <v>395</v>
      </c>
      <c r="G5" s="77" t="s">
        <v>394</v>
      </c>
    </row>
    <row r="6" spans="1:7" x14ac:dyDescent="0.25">
      <c r="A6" s="49" t="s">
        <v>396</v>
      </c>
      <c r="B6" s="49" t="s">
        <v>397</v>
      </c>
      <c r="C6" s="50" t="s">
        <v>773</v>
      </c>
      <c r="D6" s="51">
        <v>32636406052</v>
      </c>
      <c r="E6" s="51">
        <v>3783622493.7699995</v>
      </c>
      <c r="F6" s="51">
        <v>392716835.70999992</v>
      </c>
      <c r="G6" s="51">
        <v>3390905658.0599999</v>
      </c>
    </row>
    <row r="7" spans="1:7" x14ac:dyDescent="0.25">
      <c r="A7" s="49" t="s">
        <v>152</v>
      </c>
      <c r="B7" s="49" t="s">
        <v>399</v>
      </c>
      <c r="C7" s="50" t="s">
        <v>773</v>
      </c>
      <c r="D7" s="51">
        <v>32636406052</v>
      </c>
      <c r="E7" s="51">
        <v>3783622493.7699995</v>
      </c>
      <c r="F7" s="51">
        <v>392716835.70999992</v>
      </c>
      <c r="G7" s="51">
        <v>3390905658.0599999</v>
      </c>
    </row>
    <row r="8" spans="1:7" x14ac:dyDescent="0.25">
      <c r="A8" s="49" t="s">
        <v>148</v>
      </c>
      <c r="B8" s="49" t="s">
        <v>400</v>
      </c>
      <c r="C8" s="50" t="s">
        <v>773</v>
      </c>
      <c r="D8" s="51">
        <v>32636406052</v>
      </c>
      <c r="E8" s="51">
        <v>3783622493.7699995</v>
      </c>
      <c r="F8" s="51">
        <v>392716835.70999992</v>
      </c>
      <c r="G8" s="51">
        <v>3390905658.0599999</v>
      </c>
    </row>
    <row r="9" spans="1:7" x14ac:dyDescent="0.25">
      <c r="A9" s="49" t="s">
        <v>155</v>
      </c>
      <c r="B9" s="49" t="s">
        <v>401</v>
      </c>
      <c r="C9" s="50" t="s">
        <v>774</v>
      </c>
      <c r="D9" s="51">
        <v>4731723844</v>
      </c>
      <c r="E9" s="51">
        <v>580567105.99000025</v>
      </c>
      <c r="F9" s="51">
        <v>68413620.26000002</v>
      </c>
      <c r="G9" s="51">
        <v>512153485.7299999</v>
      </c>
    </row>
    <row r="10" spans="1:7" x14ac:dyDescent="0.25">
      <c r="A10" s="49" t="s">
        <v>157</v>
      </c>
      <c r="B10" s="49" t="s">
        <v>403</v>
      </c>
      <c r="C10" s="50" t="s">
        <v>775</v>
      </c>
      <c r="D10" s="51">
        <v>1141722324</v>
      </c>
      <c r="E10" s="51">
        <v>157124318.94999993</v>
      </c>
      <c r="F10" s="51">
        <v>69279004.900000006</v>
      </c>
      <c r="G10" s="51">
        <v>87845314.050000012</v>
      </c>
    </row>
    <row r="11" spans="1:7" x14ac:dyDescent="0.25">
      <c r="A11" s="49" t="s">
        <v>159</v>
      </c>
      <c r="B11" s="49" t="s">
        <v>405</v>
      </c>
      <c r="C11" s="50" t="s">
        <v>776</v>
      </c>
      <c r="D11" s="51">
        <v>1020577779</v>
      </c>
      <c r="E11" s="51">
        <v>137161858.39999998</v>
      </c>
      <c r="F11" s="51">
        <v>8242889.7600000007</v>
      </c>
      <c r="G11" s="51">
        <v>128918968.63999999</v>
      </c>
    </row>
    <row r="12" spans="1:7" x14ac:dyDescent="0.25">
      <c r="A12" s="49" t="s">
        <v>161</v>
      </c>
      <c r="B12" s="49" t="s">
        <v>407</v>
      </c>
      <c r="C12" s="50" t="s">
        <v>777</v>
      </c>
      <c r="D12" s="51">
        <v>1437958577</v>
      </c>
      <c r="E12" s="51">
        <v>177801715.92000002</v>
      </c>
      <c r="F12" s="51">
        <v>39007098.410000004</v>
      </c>
      <c r="G12" s="51">
        <v>138794617.50999999</v>
      </c>
    </row>
    <row r="13" spans="1:7" x14ac:dyDescent="0.25">
      <c r="A13" s="49" t="s">
        <v>163</v>
      </c>
      <c r="B13" s="49" t="s">
        <v>409</v>
      </c>
      <c r="C13" s="50" t="s">
        <v>778</v>
      </c>
      <c r="D13" s="51">
        <v>76986380</v>
      </c>
      <c r="E13" s="51">
        <v>9355841.0299999993</v>
      </c>
      <c r="F13" s="51">
        <v>2937774</v>
      </c>
      <c r="G13" s="51">
        <v>6418067.0299999993</v>
      </c>
    </row>
    <row r="14" spans="1:7" x14ac:dyDescent="0.25">
      <c r="A14" s="49" t="s">
        <v>165</v>
      </c>
      <c r="B14" s="49" t="s">
        <v>411</v>
      </c>
      <c r="C14" s="50" t="s">
        <v>779</v>
      </c>
      <c r="D14" s="51">
        <v>30601433</v>
      </c>
      <c r="E14" s="51">
        <v>3739925.4899999998</v>
      </c>
      <c r="F14" s="51">
        <v>946829.74000000011</v>
      </c>
      <c r="G14" s="51">
        <v>2793095.7500000005</v>
      </c>
    </row>
    <row r="15" spans="1:7" x14ac:dyDescent="0.25">
      <c r="A15" s="49" t="s">
        <v>167</v>
      </c>
      <c r="B15" s="49" t="s">
        <v>413</v>
      </c>
      <c r="C15" s="50" t="s">
        <v>780</v>
      </c>
      <c r="D15" s="51">
        <v>117439239</v>
      </c>
      <c r="E15" s="51">
        <v>15089703.419999998</v>
      </c>
      <c r="F15" s="51">
        <v>2812955.1099999994</v>
      </c>
      <c r="G15" s="51">
        <v>12276748.310000001</v>
      </c>
    </row>
    <row r="16" spans="1:7" x14ac:dyDescent="0.25">
      <c r="A16" s="49" t="s">
        <v>169</v>
      </c>
      <c r="B16" s="49" t="s">
        <v>415</v>
      </c>
      <c r="C16" s="50" t="s">
        <v>781</v>
      </c>
      <c r="D16" s="51">
        <v>1983623882</v>
      </c>
      <c r="E16" s="51">
        <v>229528805.39999992</v>
      </c>
      <c r="F16" s="51">
        <v>30990756.919999998</v>
      </c>
      <c r="G16" s="51">
        <v>198538048.47999999</v>
      </c>
    </row>
    <row r="17" spans="1:7" x14ac:dyDescent="0.25">
      <c r="A17" s="49" t="s">
        <v>171</v>
      </c>
      <c r="B17" s="49" t="s">
        <v>417</v>
      </c>
      <c r="C17" s="50" t="s">
        <v>782</v>
      </c>
      <c r="D17" s="51">
        <v>1344288598</v>
      </c>
      <c r="E17" s="51">
        <v>146302146.46000001</v>
      </c>
      <c r="F17" s="51">
        <v>16969490.470000003</v>
      </c>
      <c r="G17" s="51">
        <v>129332655.98999999</v>
      </c>
    </row>
    <row r="18" spans="1:7" x14ac:dyDescent="0.25">
      <c r="A18" s="49" t="s">
        <v>173</v>
      </c>
      <c r="B18" s="49" t="s">
        <v>419</v>
      </c>
      <c r="C18" s="50" t="s">
        <v>420</v>
      </c>
      <c r="D18" s="51">
        <v>497818</v>
      </c>
      <c r="E18" s="51">
        <v>75054.649999999994</v>
      </c>
      <c r="F18" s="51">
        <v>71808.5</v>
      </c>
      <c r="G18" s="51">
        <v>3246.15</v>
      </c>
    </row>
    <row r="19" spans="1:7" x14ac:dyDescent="0.25">
      <c r="A19" s="49" t="s">
        <v>175</v>
      </c>
      <c r="B19" s="49" t="s">
        <v>421</v>
      </c>
      <c r="C19" s="50" t="s">
        <v>783</v>
      </c>
      <c r="D19" s="51">
        <v>4064378626</v>
      </c>
      <c r="E19" s="51">
        <v>440477040.18000013</v>
      </c>
      <c r="F19" s="51">
        <v>22915150.809999995</v>
      </c>
      <c r="G19" s="51">
        <v>417561889.37000006</v>
      </c>
    </row>
    <row r="20" spans="1:7" x14ac:dyDescent="0.25">
      <c r="A20" s="49" t="s">
        <v>177</v>
      </c>
      <c r="B20" s="49" t="s">
        <v>423</v>
      </c>
      <c r="C20" s="50" t="s">
        <v>424</v>
      </c>
      <c r="D20" s="51">
        <v>156505</v>
      </c>
      <c r="E20" s="51">
        <v>23475.73</v>
      </c>
      <c r="F20" s="51">
        <v>0</v>
      </c>
      <c r="G20" s="51">
        <v>23475.73</v>
      </c>
    </row>
    <row r="21" spans="1:7" x14ac:dyDescent="0.25">
      <c r="A21" s="49" t="s">
        <v>179</v>
      </c>
      <c r="B21" s="49" t="s">
        <v>425</v>
      </c>
      <c r="C21" s="50" t="s">
        <v>784</v>
      </c>
      <c r="D21" s="51">
        <v>2740653996</v>
      </c>
      <c r="E21" s="51">
        <v>286153043.28999996</v>
      </c>
      <c r="F21" s="51">
        <v>5945661.1200000001</v>
      </c>
      <c r="G21" s="51">
        <v>280207382.16999996</v>
      </c>
    </row>
    <row r="22" spans="1:7" x14ac:dyDescent="0.25">
      <c r="A22" s="49" t="s">
        <v>182</v>
      </c>
      <c r="B22" s="49" t="s">
        <v>427</v>
      </c>
      <c r="C22" s="50" t="s">
        <v>785</v>
      </c>
      <c r="D22" s="51">
        <v>5454822420</v>
      </c>
      <c r="E22" s="51">
        <v>671620540.53000009</v>
      </c>
      <c r="F22" s="51">
        <v>74763495.839999989</v>
      </c>
      <c r="G22" s="51">
        <v>596857044.68999982</v>
      </c>
    </row>
    <row r="23" spans="1:7" x14ac:dyDescent="0.25">
      <c r="A23" s="49" t="s">
        <v>185</v>
      </c>
      <c r="B23" s="49" t="s">
        <v>429</v>
      </c>
      <c r="C23" s="50" t="s">
        <v>786</v>
      </c>
      <c r="D23" s="51">
        <v>437293349</v>
      </c>
      <c r="E23" s="51">
        <v>59573948.969999999</v>
      </c>
      <c r="F23" s="51">
        <v>3077711.6600000006</v>
      </c>
      <c r="G23" s="51">
        <v>56496237.309999995</v>
      </c>
    </row>
    <row r="24" spans="1:7" x14ac:dyDescent="0.25">
      <c r="A24" s="49" t="s">
        <v>188</v>
      </c>
      <c r="B24" s="49" t="s">
        <v>431</v>
      </c>
      <c r="C24" s="50" t="s">
        <v>787</v>
      </c>
      <c r="D24" s="51">
        <v>255398477</v>
      </c>
      <c r="E24" s="51">
        <v>35442964.259999998</v>
      </c>
      <c r="F24" s="51">
        <v>6738670.8200000003</v>
      </c>
      <c r="G24" s="51">
        <v>28704293.440000005</v>
      </c>
    </row>
    <row r="25" spans="1:7" x14ac:dyDescent="0.25">
      <c r="A25" s="49" t="s">
        <v>191</v>
      </c>
      <c r="B25" s="49" t="s">
        <v>433</v>
      </c>
      <c r="C25" s="50" t="s">
        <v>788</v>
      </c>
      <c r="D25" s="51">
        <v>16707080</v>
      </c>
      <c r="E25" s="51">
        <v>2747922.57</v>
      </c>
      <c r="F25" s="51">
        <v>128446.6</v>
      </c>
      <c r="G25" s="51">
        <v>2619475.9700000002</v>
      </c>
    </row>
    <row r="26" spans="1:7" x14ac:dyDescent="0.25">
      <c r="A26" s="49" t="s">
        <v>194</v>
      </c>
      <c r="B26" s="49" t="s">
        <v>435</v>
      </c>
      <c r="C26" s="50" t="s">
        <v>789</v>
      </c>
      <c r="D26" s="51">
        <v>1037935337</v>
      </c>
      <c r="E26" s="51">
        <v>119387851.33</v>
      </c>
      <c r="F26" s="51">
        <v>5338564.5399999991</v>
      </c>
      <c r="G26" s="51">
        <v>114049286.79000001</v>
      </c>
    </row>
    <row r="27" spans="1:7" x14ac:dyDescent="0.25">
      <c r="A27" s="49" t="s">
        <v>197</v>
      </c>
      <c r="B27" s="49" t="s">
        <v>437</v>
      </c>
      <c r="C27" s="50" t="s">
        <v>790</v>
      </c>
      <c r="D27" s="51">
        <v>365281833</v>
      </c>
      <c r="E27" s="51">
        <v>51553849.950000003</v>
      </c>
      <c r="F27" s="51">
        <v>4504257.6899999995</v>
      </c>
      <c r="G27" s="51">
        <v>47049592.259999998</v>
      </c>
    </row>
    <row r="28" spans="1:7" x14ac:dyDescent="0.25">
      <c r="A28" s="49" t="s">
        <v>200</v>
      </c>
      <c r="B28" s="49" t="s">
        <v>439</v>
      </c>
      <c r="C28" s="50" t="s">
        <v>791</v>
      </c>
      <c r="D28" s="51">
        <v>403568456</v>
      </c>
      <c r="E28" s="51">
        <v>62670968.910000011</v>
      </c>
      <c r="F28" s="51">
        <v>1551770.1500000001</v>
      </c>
      <c r="G28" s="51">
        <v>61119198.760000005</v>
      </c>
    </row>
    <row r="29" spans="1:7" x14ac:dyDescent="0.25">
      <c r="A29" s="49" t="s">
        <v>149</v>
      </c>
      <c r="B29" s="49" t="s">
        <v>441</v>
      </c>
      <c r="C29" s="50" t="s">
        <v>442</v>
      </c>
      <c r="D29" s="51">
        <v>10419441</v>
      </c>
      <c r="E29" s="51">
        <v>1642270.4000000001</v>
      </c>
      <c r="F29" s="51">
        <v>1485576.4699999997</v>
      </c>
      <c r="G29" s="51">
        <v>156693.93</v>
      </c>
    </row>
    <row r="30" spans="1:7" x14ac:dyDescent="0.25">
      <c r="A30" s="49" t="s">
        <v>203</v>
      </c>
      <c r="B30" s="49" t="s">
        <v>443</v>
      </c>
      <c r="C30" s="50" t="s">
        <v>792</v>
      </c>
      <c r="D30" s="51">
        <v>6874746670</v>
      </c>
      <c r="E30" s="51">
        <v>845310164.38000023</v>
      </c>
      <c r="F30" s="51">
        <v>84734764.670000002</v>
      </c>
      <c r="G30" s="51">
        <v>760575399.71000004</v>
      </c>
    </row>
    <row r="31" spans="1:7" x14ac:dyDescent="0.25">
      <c r="A31" s="49" t="s">
        <v>206</v>
      </c>
      <c r="B31" s="49" t="s">
        <v>445</v>
      </c>
      <c r="C31" s="50" t="s">
        <v>793</v>
      </c>
      <c r="D31" s="51">
        <v>1096260282</v>
      </c>
      <c r="E31" s="51">
        <v>157687882.14000002</v>
      </c>
      <c r="F31" s="51">
        <v>11368152.630000001</v>
      </c>
      <c r="G31" s="51">
        <v>146319729.50999999</v>
      </c>
    </row>
    <row r="32" spans="1:7" x14ac:dyDescent="0.25">
      <c r="A32" s="49" t="s">
        <v>209</v>
      </c>
      <c r="B32" s="49" t="s">
        <v>447</v>
      </c>
      <c r="C32" s="50" t="s">
        <v>794</v>
      </c>
      <c r="D32" s="51">
        <v>6642490361</v>
      </c>
      <c r="E32" s="51">
        <v>746893033.68999994</v>
      </c>
      <c r="F32" s="51">
        <v>82005489.820000008</v>
      </c>
      <c r="G32" s="51">
        <v>664887543.87</v>
      </c>
    </row>
    <row r="33" spans="1:7" x14ac:dyDescent="0.25">
      <c r="A33" s="49" t="s">
        <v>212</v>
      </c>
      <c r="B33" s="49" t="s">
        <v>449</v>
      </c>
      <c r="C33" s="50" t="s">
        <v>795</v>
      </c>
      <c r="D33" s="51">
        <v>296896899</v>
      </c>
      <c r="E33" s="51">
        <v>44262798</v>
      </c>
      <c r="F33" s="51">
        <v>5886642.0700000003</v>
      </c>
      <c r="G33" s="51">
        <v>38376155.93</v>
      </c>
    </row>
    <row r="34" spans="1:7" x14ac:dyDescent="0.25">
      <c r="A34" s="49" t="s">
        <v>215</v>
      </c>
      <c r="B34" s="49" t="s">
        <v>451</v>
      </c>
      <c r="C34" s="50" t="s">
        <v>796</v>
      </c>
      <c r="D34" s="51">
        <v>181414391</v>
      </c>
      <c r="E34" s="51">
        <v>22678350.150000006</v>
      </c>
      <c r="F34" s="51">
        <v>3863064.61</v>
      </c>
      <c r="G34" s="51">
        <v>18815285.540000003</v>
      </c>
    </row>
    <row r="35" spans="1:7" x14ac:dyDescent="0.25">
      <c r="A35" s="49" t="s">
        <v>218</v>
      </c>
      <c r="B35" s="49" t="s">
        <v>453</v>
      </c>
      <c r="C35" s="50" t="s">
        <v>797</v>
      </c>
      <c r="D35" s="51">
        <v>289756359</v>
      </c>
      <c r="E35" s="51">
        <v>42121036.670000002</v>
      </c>
      <c r="F35" s="51">
        <v>13080577.810000001</v>
      </c>
      <c r="G35" s="51">
        <v>29040458.860000007</v>
      </c>
    </row>
    <row r="36" spans="1:7" x14ac:dyDescent="0.25">
      <c r="A36" s="49" t="s">
        <v>221</v>
      </c>
      <c r="B36" s="49" t="s">
        <v>455</v>
      </c>
      <c r="C36" s="50" t="s">
        <v>798</v>
      </c>
      <c r="D36" s="51">
        <v>4312546053</v>
      </c>
      <c r="E36" s="51">
        <v>473765878.71000004</v>
      </c>
      <c r="F36" s="51">
        <v>26829108.100000001</v>
      </c>
      <c r="G36" s="51">
        <v>446936770.60999995</v>
      </c>
    </row>
    <row r="37" spans="1:7" x14ac:dyDescent="0.25">
      <c r="A37" s="49" t="s">
        <v>226</v>
      </c>
      <c r="B37" s="49" t="s">
        <v>457</v>
      </c>
      <c r="C37" s="50" t="s">
        <v>799</v>
      </c>
      <c r="D37" s="51">
        <v>1550233119</v>
      </c>
      <c r="E37" s="51">
        <v>217188693.08000001</v>
      </c>
      <c r="F37" s="51">
        <v>74165159.870000005</v>
      </c>
      <c r="G37" s="51">
        <v>143023533.20999995</v>
      </c>
    </row>
    <row r="38" spans="1:7" x14ac:dyDescent="0.25">
      <c r="A38" s="49" t="s">
        <v>229</v>
      </c>
      <c r="B38" s="49" t="s">
        <v>459</v>
      </c>
      <c r="C38" s="50" t="s">
        <v>800</v>
      </c>
      <c r="D38" s="51">
        <v>5286187389</v>
      </c>
      <c r="E38" s="51">
        <v>584126501.45000017</v>
      </c>
      <c r="F38" s="51">
        <v>47150026.590000004</v>
      </c>
      <c r="G38" s="51">
        <v>536976474.8599999</v>
      </c>
    </row>
    <row r="39" spans="1:7" x14ac:dyDescent="0.25">
      <c r="A39" s="49" t="s">
        <v>232</v>
      </c>
      <c r="B39" s="49" t="s">
        <v>461</v>
      </c>
      <c r="C39" s="50" t="s">
        <v>801</v>
      </c>
      <c r="D39" s="51">
        <v>3354801092</v>
      </c>
      <c r="E39" s="51">
        <v>361792841.81</v>
      </c>
      <c r="F39" s="51">
        <v>36202611.949999996</v>
      </c>
      <c r="G39" s="51">
        <v>325590229.86000001</v>
      </c>
    </row>
    <row r="40" spans="1:7" x14ac:dyDescent="0.25">
      <c r="A40" s="49" t="s">
        <v>239</v>
      </c>
      <c r="B40" s="49" t="s">
        <v>463</v>
      </c>
      <c r="C40" s="50" t="s">
        <v>773</v>
      </c>
      <c r="D40" s="51">
        <v>32636406052</v>
      </c>
      <c r="E40" s="51">
        <v>3783622493.7699995</v>
      </c>
      <c r="F40" s="51">
        <v>392716835.70999992</v>
      </c>
      <c r="G40" s="51">
        <v>3390905658.0599999</v>
      </c>
    </row>
    <row r="41" spans="1:7" x14ac:dyDescent="0.25">
      <c r="A41" s="49" t="s">
        <v>464</v>
      </c>
      <c r="B41" s="49" t="s">
        <v>465</v>
      </c>
      <c r="C41" s="50" t="s">
        <v>802</v>
      </c>
      <c r="D41" s="51">
        <v>13409262</v>
      </c>
      <c r="E41" s="51">
        <v>1627878.4600000002</v>
      </c>
      <c r="F41" s="51">
        <v>772060.02</v>
      </c>
      <c r="G41" s="51">
        <v>855818.44000000006</v>
      </c>
    </row>
    <row r="42" spans="1:7" x14ac:dyDescent="0.25">
      <c r="A42" s="49" t="s">
        <v>467</v>
      </c>
      <c r="B42" s="49" t="s">
        <v>468</v>
      </c>
      <c r="C42" s="50" t="s">
        <v>803</v>
      </c>
      <c r="D42" s="51">
        <v>106191630</v>
      </c>
      <c r="E42" s="51">
        <v>17054794.5</v>
      </c>
      <c r="F42" s="51">
        <v>3935613.75</v>
      </c>
      <c r="G42" s="51">
        <v>13119180.749999998</v>
      </c>
    </row>
    <row r="43" spans="1:7" x14ac:dyDescent="0.25">
      <c r="A43" s="49" t="s">
        <v>470</v>
      </c>
      <c r="B43" s="49" t="s">
        <v>471</v>
      </c>
      <c r="C43" s="50" t="s">
        <v>804</v>
      </c>
      <c r="D43" s="51">
        <v>52002481</v>
      </c>
      <c r="E43" s="51">
        <v>8145500.6699999999</v>
      </c>
      <c r="F43" s="51">
        <v>1950858.0899999999</v>
      </c>
      <c r="G43" s="51">
        <v>6194642.5800000001</v>
      </c>
    </row>
    <row r="44" spans="1:7" x14ac:dyDescent="0.25">
      <c r="A44" s="49" t="s">
        <v>241</v>
      </c>
      <c r="B44" s="49" t="s">
        <v>473</v>
      </c>
      <c r="C44" s="50" t="s">
        <v>805</v>
      </c>
      <c r="D44" s="51">
        <v>1029798830</v>
      </c>
      <c r="E44" s="51">
        <v>137856766.89000002</v>
      </c>
      <c r="F44" s="51">
        <v>8321619.5100000007</v>
      </c>
      <c r="G44" s="51">
        <v>129535147.38</v>
      </c>
    </row>
    <row r="45" spans="1:7" x14ac:dyDescent="0.25">
      <c r="A45" s="49" t="s">
        <v>242</v>
      </c>
      <c r="B45" s="49" t="s">
        <v>475</v>
      </c>
      <c r="C45" s="50" t="s">
        <v>806</v>
      </c>
      <c r="D45" s="51">
        <v>5155167306</v>
      </c>
      <c r="E45" s="51">
        <v>565222568.7700001</v>
      </c>
      <c r="F45" s="51">
        <v>43783982.449999996</v>
      </c>
      <c r="G45" s="51">
        <v>521438586.31999993</v>
      </c>
    </row>
    <row r="46" spans="1:7" x14ac:dyDescent="0.25">
      <c r="A46" s="49" t="s">
        <v>243</v>
      </c>
      <c r="B46" s="49" t="s">
        <v>477</v>
      </c>
      <c r="C46" s="50" t="s">
        <v>807</v>
      </c>
      <c r="D46" s="51">
        <v>32733782</v>
      </c>
      <c r="E46" s="51">
        <v>3996364.1</v>
      </c>
      <c r="F46" s="51">
        <v>1052881.75</v>
      </c>
      <c r="G46" s="51">
        <v>2943482.35</v>
      </c>
    </row>
    <row r="47" spans="1:7" x14ac:dyDescent="0.25">
      <c r="A47" s="49" t="s">
        <v>244</v>
      </c>
      <c r="B47" s="49" t="s">
        <v>479</v>
      </c>
      <c r="C47" s="50" t="s">
        <v>808</v>
      </c>
      <c r="D47" s="51">
        <v>408752195</v>
      </c>
      <c r="E47" s="51">
        <v>45091422.350000009</v>
      </c>
      <c r="F47" s="51">
        <v>2575683.36</v>
      </c>
      <c r="G47" s="51">
        <v>42515738.990000017</v>
      </c>
    </row>
    <row r="48" spans="1:7" x14ac:dyDescent="0.25">
      <c r="A48" s="49" t="s">
        <v>245</v>
      </c>
      <c r="B48" s="49" t="s">
        <v>481</v>
      </c>
      <c r="C48" s="50" t="s">
        <v>809</v>
      </c>
      <c r="D48" s="51">
        <v>261849594</v>
      </c>
      <c r="E48" s="51">
        <v>30425166.019999996</v>
      </c>
      <c r="F48" s="51">
        <v>2731132.14</v>
      </c>
      <c r="G48" s="51">
        <v>27694033.879999995</v>
      </c>
    </row>
    <row r="49" spans="1:7" x14ac:dyDescent="0.25">
      <c r="A49" s="49" t="s">
        <v>246</v>
      </c>
      <c r="B49" s="49" t="s">
        <v>483</v>
      </c>
      <c r="C49" s="50" t="s">
        <v>810</v>
      </c>
      <c r="D49" s="51">
        <v>25771888</v>
      </c>
      <c r="E49" s="51">
        <v>3202229.5100000002</v>
      </c>
      <c r="F49" s="51">
        <v>509539.91999999993</v>
      </c>
      <c r="G49" s="51">
        <v>2692689.5900000003</v>
      </c>
    </row>
    <row r="50" spans="1:7" x14ac:dyDescent="0.25">
      <c r="A50" s="49" t="s">
        <v>247</v>
      </c>
      <c r="B50" s="49" t="s">
        <v>485</v>
      </c>
      <c r="C50" s="50" t="s">
        <v>811</v>
      </c>
      <c r="D50" s="51">
        <v>26221078</v>
      </c>
      <c r="E50" s="51">
        <v>3826894.2199999997</v>
      </c>
      <c r="F50" s="51">
        <v>1607165.96</v>
      </c>
      <c r="G50" s="51">
        <v>2219728.2599999993</v>
      </c>
    </row>
    <row r="51" spans="1:7" x14ac:dyDescent="0.25">
      <c r="A51" s="49" t="s">
        <v>248</v>
      </c>
      <c r="B51" s="49" t="s">
        <v>487</v>
      </c>
      <c r="C51" s="50" t="s">
        <v>812</v>
      </c>
      <c r="D51" s="51">
        <v>4089512905</v>
      </c>
      <c r="E51" s="51">
        <v>444644834.11000013</v>
      </c>
      <c r="F51" s="51">
        <v>24209179.149999999</v>
      </c>
      <c r="G51" s="51">
        <v>420435654.96000004</v>
      </c>
    </row>
    <row r="52" spans="1:7" x14ac:dyDescent="0.25">
      <c r="A52" s="49" t="s">
        <v>249</v>
      </c>
      <c r="B52" s="49" t="s">
        <v>489</v>
      </c>
      <c r="C52" s="50" t="s">
        <v>813</v>
      </c>
      <c r="D52" s="51">
        <v>2434500658</v>
      </c>
      <c r="E52" s="51">
        <v>248783639.63</v>
      </c>
      <c r="F52" s="51">
        <v>1175330.3700000001</v>
      </c>
      <c r="G52" s="51">
        <v>247608309.26000002</v>
      </c>
    </row>
    <row r="53" spans="1:7" x14ac:dyDescent="0.25">
      <c r="A53" s="49" t="s">
        <v>250</v>
      </c>
      <c r="B53" s="49" t="s">
        <v>491</v>
      </c>
      <c r="C53" s="50" t="s">
        <v>814</v>
      </c>
      <c r="D53" s="51">
        <v>61723062</v>
      </c>
      <c r="E53" s="51">
        <v>6754859.9699999997</v>
      </c>
      <c r="F53" s="51">
        <v>557786.68999999994</v>
      </c>
      <c r="G53" s="51">
        <v>6197073.2799999993</v>
      </c>
    </row>
    <row r="54" spans="1:7" x14ac:dyDescent="0.25">
      <c r="A54" s="49" t="s">
        <v>251</v>
      </c>
      <c r="B54" s="49" t="s">
        <v>493</v>
      </c>
      <c r="C54" s="50" t="s">
        <v>815</v>
      </c>
      <c r="D54" s="51">
        <v>257136972</v>
      </c>
      <c r="E54" s="51">
        <v>29476567.899999999</v>
      </c>
      <c r="F54" s="51">
        <v>2594305.4099999997</v>
      </c>
      <c r="G54" s="51">
        <v>26882262.490000002</v>
      </c>
    </row>
    <row r="55" spans="1:7" x14ac:dyDescent="0.25">
      <c r="A55" s="49" t="s">
        <v>252</v>
      </c>
      <c r="B55" s="49" t="s">
        <v>495</v>
      </c>
      <c r="C55" s="50" t="s">
        <v>816</v>
      </c>
      <c r="D55" s="51">
        <v>85546657</v>
      </c>
      <c r="E55" s="51">
        <v>9291516.5</v>
      </c>
      <c r="F55" s="51">
        <v>1434558.5</v>
      </c>
      <c r="G55" s="51">
        <v>7856957.9999999991</v>
      </c>
    </row>
    <row r="56" spans="1:7" x14ac:dyDescent="0.25">
      <c r="A56" s="49" t="s">
        <v>253</v>
      </c>
      <c r="B56" s="49" t="s">
        <v>497</v>
      </c>
      <c r="C56" s="50" t="s">
        <v>817</v>
      </c>
      <c r="D56" s="51">
        <v>9928513</v>
      </c>
      <c r="E56" s="51">
        <v>1162506.8799999999</v>
      </c>
      <c r="F56" s="51">
        <v>92500.45</v>
      </c>
      <c r="G56" s="51">
        <v>1070006.43</v>
      </c>
    </row>
    <row r="57" spans="1:7" x14ac:dyDescent="0.25">
      <c r="A57" s="49" t="s">
        <v>254</v>
      </c>
      <c r="B57" s="49" t="s">
        <v>499</v>
      </c>
      <c r="C57" s="50" t="s">
        <v>818</v>
      </c>
      <c r="D57" s="51">
        <v>40468754</v>
      </c>
      <c r="E57" s="51">
        <v>5839526.9500000002</v>
      </c>
      <c r="F57" s="51">
        <v>585157.59</v>
      </c>
      <c r="G57" s="51">
        <v>5254369.3600000013</v>
      </c>
    </row>
    <row r="58" spans="1:7" x14ac:dyDescent="0.25">
      <c r="A58" s="49" t="s">
        <v>255</v>
      </c>
      <c r="B58" s="49" t="s">
        <v>501</v>
      </c>
      <c r="C58" s="50" t="s">
        <v>819</v>
      </c>
      <c r="D58" s="51">
        <v>131765680</v>
      </c>
      <c r="E58" s="51">
        <v>14881105.069999998</v>
      </c>
      <c r="F58" s="51">
        <v>43206.62</v>
      </c>
      <c r="G58" s="51">
        <v>14837898.450000001</v>
      </c>
    </row>
    <row r="59" spans="1:7" x14ac:dyDescent="0.25">
      <c r="A59" s="49" t="s">
        <v>256</v>
      </c>
      <c r="B59" s="49" t="s">
        <v>503</v>
      </c>
      <c r="C59" s="50" t="s">
        <v>773</v>
      </c>
      <c r="D59" s="51">
        <v>32636406052</v>
      </c>
      <c r="E59" s="51">
        <v>3783622493.7699995</v>
      </c>
      <c r="F59" s="51">
        <v>392716835.70999992</v>
      </c>
      <c r="G59" s="51">
        <v>3390905658.0599999</v>
      </c>
    </row>
    <row r="60" spans="1:7" x14ac:dyDescent="0.25">
      <c r="A60" s="49" t="s">
        <v>257</v>
      </c>
      <c r="B60" s="49" t="s">
        <v>504</v>
      </c>
      <c r="C60" s="50" t="s">
        <v>820</v>
      </c>
      <c r="D60" s="51">
        <v>5396346581</v>
      </c>
      <c r="E60" s="51">
        <v>716196528.72000003</v>
      </c>
      <c r="F60" s="51">
        <v>163080183.57000008</v>
      </c>
      <c r="G60" s="51">
        <v>553116345.14999998</v>
      </c>
    </row>
    <row r="61" spans="1:7" x14ac:dyDescent="0.25">
      <c r="A61" s="49" t="s">
        <v>258</v>
      </c>
      <c r="B61" s="49" t="s">
        <v>506</v>
      </c>
      <c r="C61" s="50" t="s">
        <v>821</v>
      </c>
      <c r="D61" s="51">
        <v>4472669939</v>
      </c>
      <c r="E61" s="51">
        <v>500032965.32999998</v>
      </c>
      <c r="F61" s="51">
        <v>28545006.709999997</v>
      </c>
      <c r="G61" s="51">
        <v>471487958.62000006</v>
      </c>
    </row>
    <row r="62" spans="1:7" x14ac:dyDescent="0.25">
      <c r="A62" s="49" t="s">
        <v>259</v>
      </c>
      <c r="B62" s="49" t="s">
        <v>508</v>
      </c>
      <c r="C62" s="50" t="s">
        <v>822</v>
      </c>
      <c r="D62" s="51">
        <v>808429262</v>
      </c>
      <c r="E62" s="51">
        <v>98937769.459999993</v>
      </c>
      <c r="F62" s="51">
        <v>4439697.9899999993</v>
      </c>
      <c r="G62" s="51">
        <v>94498071.470000014</v>
      </c>
    </row>
    <row r="63" spans="1:7" x14ac:dyDescent="0.25">
      <c r="A63" s="49" t="s">
        <v>510</v>
      </c>
      <c r="B63" s="49" t="s">
        <v>511</v>
      </c>
      <c r="C63" s="50" t="s">
        <v>823</v>
      </c>
      <c r="D63" s="51">
        <v>28915502</v>
      </c>
      <c r="E63" s="51">
        <v>4307277.4399999995</v>
      </c>
      <c r="F63" s="51">
        <v>223570.71</v>
      </c>
      <c r="G63" s="51">
        <v>4083706.73</v>
      </c>
    </row>
    <row r="64" spans="1:7" x14ac:dyDescent="0.25">
      <c r="A64" s="49" t="s">
        <v>260</v>
      </c>
      <c r="B64" s="49" t="s">
        <v>513</v>
      </c>
      <c r="C64" s="50" t="s">
        <v>824</v>
      </c>
      <c r="D64" s="51">
        <v>6990936763</v>
      </c>
      <c r="E64" s="51">
        <v>749999228.31000018</v>
      </c>
      <c r="F64" s="51">
        <v>58112351.43</v>
      </c>
      <c r="G64" s="51">
        <v>691886876.88000011</v>
      </c>
    </row>
    <row r="65" spans="1:7" x14ac:dyDescent="0.25">
      <c r="A65" s="49" t="s">
        <v>261</v>
      </c>
      <c r="B65" s="49" t="s">
        <v>515</v>
      </c>
      <c r="C65" s="50" t="s">
        <v>516</v>
      </c>
      <c r="D65" s="51">
        <v>7100677</v>
      </c>
      <c r="E65" s="51">
        <v>793339.72</v>
      </c>
      <c r="F65" s="51">
        <v>247700.13999999998</v>
      </c>
      <c r="G65" s="51">
        <v>545639.58000000007</v>
      </c>
    </row>
    <row r="66" spans="1:7" x14ac:dyDescent="0.25">
      <c r="A66" s="49" t="s">
        <v>262</v>
      </c>
      <c r="B66" s="49" t="s">
        <v>517</v>
      </c>
      <c r="C66" s="50" t="s">
        <v>518</v>
      </c>
      <c r="D66" s="51">
        <v>6095145</v>
      </c>
      <c r="E66" s="51">
        <v>619212.12000000011</v>
      </c>
      <c r="F66" s="51">
        <v>23816.98</v>
      </c>
      <c r="G66" s="51">
        <v>595395.14</v>
      </c>
    </row>
    <row r="67" spans="1:7" x14ac:dyDescent="0.25">
      <c r="A67" s="49" t="s">
        <v>263</v>
      </c>
      <c r="B67" s="49" t="s">
        <v>519</v>
      </c>
      <c r="C67" s="50" t="s">
        <v>825</v>
      </c>
      <c r="D67" s="51">
        <v>8952079</v>
      </c>
      <c r="E67" s="51">
        <v>985986.19000000006</v>
      </c>
      <c r="F67" s="51">
        <v>23539.690000000002</v>
      </c>
      <c r="G67" s="51">
        <v>962446.50000000012</v>
      </c>
    </row>
    <row r="68" spans="1:7" x14ac:dyDescent="0.25">
      <c r="A68" s="49" t="s">
        <v>264</v>
      </c>
      <c r="B68" s="49" t="s">
        <v>521</v>
      </c>
      <c r="C68" s="50" t="s">
        <v>442</v>
      </c>
      <c r="D68" s="51">
        <v>1021151</v>
      </c>
      <c r="E68" s="51">
        <v>132001.62</v>
      </c>
      <c r="F68" s="51">
        <v>3367.77</v>
      </c>
      <c r="G68" s="51">
        <v>128633.84999999999</v>
      </c>
    </row>
    <row r="69" spans="1:7" x14ac:dyDescent="0.25">
      <c r="A69" s="49" t="s">
        <v>265</v>
      </c>
      <c r="B69" s="49" t="s">
        <v>522</v>
      </c>
      <c r="C69" s="50" t="s">
        <v>523</v>
      </c>
      <c r="D69" s="51">
        <v>5314790</v>
      </c>
      <c r="E69" s="51">
        <v>533748.15</v>
      </c>
      <c r="F69" s="51">
        <v>18635.21</v>
      </c>
      <c r="G69" s="51">
        <v>515112.94</v>
      </c>
    </row>
    <row r="70" spans="1:7" x14ac:dyDescent="0.25">
      <c r="A70" s="49" t="s">
        <v>266</v>
      </c>
      <c r="B70" s="49" t="s">
        <v>524</v>
      </c>
      <c r="C70" s="50" t="s">
        <v>826</v>
      </c>
      <c r="D70" s="51">
        <v>5952258</v>
      </c>
      <c r="E70" s="51">
        <v>617145.42000000004</v>
      </c>
      <c r="F70" s="51">
        <v>61982.27</v>
      </c>
      <c r="G70" s="51">
        <v>555163.15</v>
      </c>
    </row>
    <row r="71" spans="1:7" x14ac:dyDescent="0.25">
      <c r="A71" s="49" t="s">
        <v>267</v>
      </c>
      <c r="B71" s="49" t="s">
        <v>526</v>
      </c>
      <c r="C71" s="50" t="s">
        <v>527</v>
      </c>
      <c r="D71" s="51">
        <v>1609969</v>
      </c>
      <c r="E71" s="51">
        <v>177145.5</v>
      </c>
      <c r="F71" s="51">
        <v>2545.41</v>
      </c>
      <c r="G71" s="51">
        <v>174600.09</v>
      </c>
    </row>
    <row r="72" spans="1:7" x14ac:dyDescent="0.25">
      <c r="A72" s="49" t="s">
        <v>268</v>
      </c>
      <c r="B72" s="49" t="s">
        <v>528</v>
      </c>
      <c r="C72" s="50" t="s">
        <v>529</v>
      </c>
      <c r="D72" s="51">
        <v>5245697</v>
      </c>
      <c r="E72" s="51">
        <v>526979.94999999995</v>
      </c>
      <c r="F72" s="51">
        <v>14089.46</v>
      </c>
      <c r="G72" s="51">
        <v>512890.49</v>
      </c>
    </row>
    <row r="73" spans="1:7" x14ac:dyDescent="0.25">
      <c r="A73" s="49" t="s">
        <v>269</v>
      </c>
      <c r="B73" s="49" t="s">
        <v>530</v>
      </c>
      <c r="C73" s="50" t="s">
        <v>827</v>
      </c>
      <c r="D73" s="51">
        <v>2293299</v>
      </c>
      <c r="E73" s="51">
        <v>277532.83</v>
      </c>
      <c r="F73" s="51">
        <v>58848</v>
      </c>
      <c r="G73" s="51">
        <v>218684.83</v>
      </c>
    </row>
    <row r="74" spans="1:7" x14ac:dyDescent="0.25">
      <c r="A74" s="49" t="s">
        <v>270</v>
      </c>
      <c r="B74" s="49" t="s">
        <v>532</v>
      </c>
      <c r="C74" s="50" t="s">
        <v>533</v>
      </c>
      <c r="D74" s="51">
        <v>5599361</v>
      </c>
      <c r="E74" s="51">
        <v>573901.8899999999</v>
      </c>
      <c r="F74" s="51">
        <v>28709.07</v>
      </c>
      <c r="G74" s="51">
        <v>545192.81999999995</v>
      </c>
    </row>
    <row r="75" spans="1:7" x14ac:dyDescent="0.25">
      <c r="A75" s="49" t="s">
        <v>271</v>
      </c>
      <c r="B75" s="49" t="s">
        <v>534</v>
      </c>
      <c r="C75" s="50" t="s">
        <v>828</v>
      </c>
      <c r="D75" s="51">
        <v>7603083</v>
      </c>
      <c r="E75" s="51">
        <v>768684.5199999999</v>
      </c>
      <c r="F75" s="51">
        <v>9101.82</v>
      </c>
      <c r="G75" s="51">
        <v>759582.7</v>
      </c>
    </row>
    <row r="76" spans="1:7" x14ac:dyDescent="0.25">
      <c r="A76" s="49" t="s">
        <v>272</v>
      </c>
      <c r="B76" s="49" t="s">
        <v>535</v>
      </c>
      <c r="C76" s="50" t="s">
        <v>516</v>
      </c>
      <c r="D76" s="51">
        <v>8911017</v>
      </c>
      <c r="E76" s="51">
        <v>894467.09</v>
      </c>
      <c r="F76" s="51">
        <v>21198.81</v>
      </c>
      <c r="G76" s="51">
        <v>873268.27999999991</v>
      </c>
    </row>
    <row r="77" spans="1:7" x14ac:dyDescent="0.25">
      <c r="A77" s="49" t="s">
        <v>273</v>
      </c>
      <c r="B77" s="49" t="s">
        <v>536</v>
      </c>
      <c r="C77" s="50" t="s">
        <v>537</v>
      </c>
      <c r="D77" s="51">
        <v>27167194</v>
      </c>
      <c r="E77" s="51">
        <v>2741456.54</v>
      </c>
      <c r="F77" s="51">
        <v>68698.209999999992</v>
      </c>
      <c r="G77" s="51">
        <v>2672758.33</v>
      </c>
    </row>
    <row r="78" spans="1:7" x14ac:dyDescent="0.25">
      <c r="A78" s="49" t="s">
        <v>274</v>
      </c>
      <c r="B78" s="49" t="s">
        <v>538</v>
      </c>
      <c r="C78" s="50" t="s">
        <v>539</v>
      </c>
      <c r="D78" s="51">
        <v>4929240</v>
      </c>
      <c r="E78" s="51">
        <v>496136.25999999995</v>
      </c>
      <c r="F78" s="51">
        <v>38426.81</v>
      </c>
      <c r="G78" s="51">
        <v>457709.44999999995</v>
      </c>
    </row>
    <row r="79" spans="1:7" x14ac:dyDescent="0.25">
      <c r="A79" s="49" t="s">
        <v>275</v>
      </c>
      <c r="B79" s="49" t="s">
        <v>540</v>
      </c>
      <c r="C79" s="50" t="s">
        <v>541</v>
      </c>
      <c r="D79" s="51">
        <v>1163389</v>
      </c>
      <c r="E79" s="51">
        <v>117973.62</v>
      </c>
      <c r="F79" s="51">
        <v>6827.35</v>
      </c>
      <c r="G79" s="51">
        <v>111146.27</v>
      </c>
    </row>
    <row r="80" spans="1:7" x14ac:dyDescent="0.25">
      <c r="A80" s="49" t="s">
        <v>276</v>
      </c>
      <c r="B80" s="49" t="s">
        <v>542</v>
      </c>
      <c r="C80" s="50" t="s">
        <v>829</v>
      </c>
      <c r="D80" s="51">
        <v>10268078</v>
      </c>
      <c r="E80" s="51">
        <v>1033480.5399999999</v>
      </c>
      <c r="F80" s="51">
        <v>80152.59</v>
      </c>
      <c r="G80" s="51">
        <v>953327.95</v>
      </c>
    </row>
    <row r="81" spans="1:7" x14ac:dyDescent="0.25">
      <c r="A81" s="49" t="s">
        <v>342</v>
      </c>
      <c r="B81" s="49" t="s">
        <v>544</v>
      </c>
      <c r="C81" s="50" t="s">
        <v>545</v>
      </c>
      <c r="D81" s="51">
        <v>826669</v>
      </c>
      <c r="E81" s="51">
        <v>83529.42</v>
      </c>
      <c r="F81" s="51">
        <v>2095.59</v>
      </c>
      <c r="G81" s="51">
        <v>81433.83</v>
      </c>
    </row>
    <row r="82" spans="1:7" x14ac:dyDescent="0.25">
      <c r="A82" s="49" t="s">
        <v>546</v>
      </c>
      <c r="B82" s="49" t="s">
        <v>547</v>
      </c>
      <c r="C82" s="50" t="s">
        <v>548</v>
      </c>
      <c r="D82" s="51">
        <v>22645963</v>
      </c>
      <c r="E82" s="51">
        <v>2275192.0599999996</v>
      </c>
      <c r="F82" s="51">
        <v>39939.43</v>
      </c>
      <c r="G82" s="51">
        <v>2235252.63</v>
      </c>
    </row>
    <row r="83" spans="1:7" x14ac:dyDescent="0.25">
      <c r="A83" s="49" t="s">
        <v>277</v>
      </c>
      <c r="B83" s="49" t="s">
        <v>549</v>
      </c>
      <c r="C83" s="50" t="s">
        <v>550</v>
      </c>
      <c r="D83" s="51">
        <v>60235334</v>
      </c>
      <c r="E83" s="51">
        <v>6081989.1899999995</v>
      </c>
      <c r="F83" s="51">
        <v>125906.16</v>
      </c>
      <c r="G83" s="51">
        <v>5956083.0299999993</v>
      </c>
    </row>
    <row r="84" spans="1:7" x14ac:dyDescent="0.25">
      <c r="A84" s="49" t="s">
        <v>278</v>
      </c>
      <c r="B84" s="49" t="s">
        <v>551</v>
      </c>
      <c r="C84" s="50" t="s">
        <v>552</v>
      </c>
      <c r="D84" s="51">
        <v>28327667</v>
      </c>
      <c r="E84" s="51">
        <v>2848756.0500000003</v>
      </c>
      <c r="F84" s="51">
        <v>46645.72</v>
      </c>
      <c r="G84" s="51">
        <v>2802110.33</v>
      </c>
    </row>
    <row r="85" spans="1:7" x14ac:dyDescent="0.25">
      <c r="A85" s="49" t="s">
        <v>279</v>
      </c>
      <c r="B85" s="49" t="s">
        <v>553</v>
      </c>
      <c r="C85" s="50" t="s">
        <v>830</v>
      </c>
      <c r="D85" s="51">
        <v>24061157</v>
      </c>
      <c r="E85" s="51">
        <v>2434953.08</v>
      </c>
      <c r="F85" s="51">
        <v>72242.060000000012</v>
      </c>
      <c r="G85" s="51">
        <v>2362711.02</v>
      </c>
    </row>
    <row r="86" spans="1:7" x14ac:dyDescent="0.25">
      <c r="A86" s="49" t="s">
        <v>280</v>
      </c>
      <c r="B86" s="49" t="s">
        <v>555</v>
      </c>
      <c r="C86" s="50" t="s">
        <v>556</v>
      </c>
      <c r="D86" s="51">
        <v>10969181</v>
      </c>
      <c r="E86" s="51">
        <v>1105027.3699999999</v>
      </c>
      <c r="F86" s="51">
        <v>32198.66</v>
      </c>
      <c r="G86" s="51">
        <v>1072828.71</v>
      </c>
    </row>
    <row r="87" spans="1:7" x14ac:dyDescent="0.25">
      <c r="A87" s="49" t="s">
        <v>281</v>
      </c>
      <c r="B87" s="49" t="s">
        <v>557</v>
      </c>
      <c r="C87" s="50" t="s">
        <v>831</v>
      </c>
      <c r="D87" s="51">
        <v>28231656</v>
      </c>
      <c r="E87" s="51">
        <v>2850080.8000000003</v>
      </c>
      <c r="F87" s="51">
        <v>73999.91</v>
      </c>
      <c r="G87" s="51">
        <v>2776080.89</v>
      </c>
    </row>
    <row r="88" spans="1:7" x14ac:dyDescent="0.25">
      <c r="A88" s="49" t="s">
        <v>282</v>
      </c>
      <c r="B88" s="49" t="s">
        <v>559</v>
      </c>
      <c r="C88" s="50" t="s">
        <v>560</v>
      </c>
      <c r="D88" s="51">
        <v>4585229</v>
      </c>
      <c r="E88" s="51">
        <v>462247.09</v>
      </c>
      <c r="F88" s="51">
        <v>8983.82</v>
      </c>
      <c r="G88" s="51">
        <v>453263.27</v>
      </c>
    </row>
    <row r="89" spans="1:7" x14ac:dyDescent="0.25">
      <c r="A89" s="49" t="s">
        <v>283</v>
      </c>
      <c r="B89" s="49" t="s">
        <v>561</v>
      </c>
      <c r="C89" s="50" t="s">
        <v>562</v>
      </c>
      <c r="D89" s="51">
        <v>14916798</v>
      </c>
      <c r="E89" s="51">
        <v>1507121.79</v>
      </c>
      <c r="F89" s="51">
        <v>30667.200000000001</v>
      </c>
      <c r="G89" s="51">
        <v>1476454.59</v>
      </c>
    </row>
    <row r="90" spans="1:7" x14ac:dyDescent="0.25">
      <c r="A90" s="49" t="s">
        <v>284</v>
      </c>
      <c r="B90" s="49" t="s">
        <v>563</v>
      </c>
      <c r="C90" s="50" t="s">
        <v>832</v>
      </c>
      <c r="D90" s="51">
        <v>241142002</v>
      </c>
      <c r="E90" s="51">
        <v>24772300.919999998</v>
      </c>
      <c r="F90" s="51">
        <v>1689736.55</v>
      </c>
      <c r="G90" s="51">
        <v>23082564.369999997</v>
      </c>
    </row>
    <row r="91" spans="1:7" x14ac:dyDescent="0.25">
      <c r="A91" s="49" t="s">
        <v>285</v>
      </c>
      <c r="B91" s="49" t="s">
        <v>565</v>
      </c>
      <c r="C91" s="50" t="s">
        <v>492</v>
      </c>
      <c r="D91" s="51">
        <v>194361959</v>
      </c>
      <c r="E91" s="51">
        <v>19863072.050000001</v>
      </c>
      <c r="F91" s="51">
        <v>39375</v>
      </c>
      <c r="G91" s="51">
        <v>19823697.050000001</v>
      </c>
    </row>
    <row r="92" spans="1:7" x14ac:dyDescent="0.25">
      <c r="A92" s="49" t="s">
        <v>286</v>
      </c>
      <c r="B92" s="49" t="s">
        <v>567</v>
      </c>
      <c r="C92" s="50" t="s">
        <v>833</v>
      </c>
      <c r="D92" s="51">
        <v>290633255</v>
      </c>
      <c r="E92" s="51">
        <v>31439133.790000003</v>
      </c>
      <c r="F92" s="51">
        <v>1197919.3700000001</v>
      </c>
      <c r="G92" s="51">
        <v>30241214.420000002</v>
      </c>
    </row>
    <row r="93" spans="1:7" x14ac:dyDescent="0.25">
      <c r="A93" s="49" t="s">
        <v>287</v>
      </c>
      <c r="B93" s="49" t="s">
        <v>569</v>
      </c>
      <c r="C93" s="50" t="s">
        <v>834</v>
      </c>
      <c r="D93" s="51">
        <v>61059643</v>
      </c>
      <c r="E93" s="51">
        <v>6153248.9300000006</v>
      </c>
      <c r="F93" s="51">
        <v>75</v>
      </c>
      <c r="G93" s="51">
        <v>6153173.9300000006</v>
      </c>
    </row>
    <row r="94" spans="1:7" x14ac:dyDescent="0.25">
      <c r="A94" s="49" t="s">
        <v>288</v>
      </c>
      <c r="B94" s="49" t="s">
        <v>571</v>
      </c>
      <c r="C94" s="50" t="s">
        <v>424</v>
      </c>
      <c r="D94" s="51">
        <v>186878</v>
      </c>
      <c r="E94" s="51">
        <v>31550.440000000002</v>
      </c>
      <c r="F94" s="51">
        <v>0</v>
      </c>
      <c r="G94" s="51">
        <v>31550.440000000002</v>
      </c>
    </row>
    <row r="95" spans="1:7" x14ac:dyDescent="0.25">
      <c r="A95" s="49" t="s">
        <v>572</v>
      </c>
      <c r="B95" s="49" t="s">
        <v>573</v>
      </c>
      <c r="C95" s="50" t="s">
        <v>574</v>
      </c>
      <c r="D95" s="51">
        <v>73208</v>
      </c>
      <c r="E95" s="51">
        <v>10979.12</v>
      </c>
      <c r="F95" s="51">
        <v>69.14</v>
      </c>
      <c r="G95" s="51">
        <v>10909.98</v>
      </c>
    </row>
    <row r="96" spans="1:7" x14ac:dyDescent="0.25">
      <c r="A96" s="49" t="s">
        <v>575</v>
      </c>
      <c r="B96" s="49" t="s">
        <v>576</v>
      </c>
      <c r="C96" s="50" t="s">
        <v>835</v>
      </c>
      <c r="D96" s="51">
        <v>8701855</v>
      </c>
      <c r="E96" s="51">
        <v>880556.51000000013</v>
      </c>
      <c r="F96" s="51">
        <v>4444.1400000000003</v>
      </c>
      <c r="G96" s="51">
        <v>876112.37000000011</v>
      </c>
    </row>
    <row r="97" spans="1:7" x14ac:dyDescent="0.25">
      <c r="A97" s="49" t="s">
        <v>836</v>
      </c>
      <c r="B97" s="49" t="s">
        <v>837</v>
      </c>
      <c r="C97" s="50" t="s">
        <v>838</v>
      </c>
      <c r="D97" s="51">
        <v>88703</v>
      </c>
      <c r="E97" s="51">
        <v>13305.25</v>
      </c>
      <c r="F97" s="51">
        <v>47.8</v>
      </c>
      <c r="G97" s="51">
        <v>13257.45</v>
      </c>
    </row>
    <row r="98" spans="1:7" x14ac:dyDescent="0.25">
      <c r="A98" s="49" t="s">
        <v>839</v>
      </c>
      <c r="B98" s="49" t="s">
        <v>840</v>
      </c>
      <c r="C98" s="50" t="s">
        <v>841</v>
      </c>
      <c r="D98" s="51">
        <v>30033974</v>
      </c>
      <c r="E98" s="51">
        <v>3009464.5700000003</v>
      </c>
      <c r="F98" s="51">
        <v>67.25</v>
      </c>
      <c r="G98" s="51">
        <v>3009397.3200000003</v>
      </c>
    </row>
    <row r="99" spans="1:7" x14ac:dyDescent="0.25">
      <c r="A99" s="49" t="s">
        <v>842</v>
      </c>
      <c r="B99" s="49" t="s">
        <v>843</v>
      </c>
      <c r="C99" s="50" t="s">
        <v>844</v>
      </c>
      <c r="D99" s="51">
        <v>794189</v>
      </c>
      <c r="E99" s="51">
        <v>119134.44</v>
      </c>
      <c r="F99" s="51">
        <v>0</v>
      </c>
      <c r="G99" s="51">
        <v>119134.44</v>
      </c>
    </row>
    <row r="100" spans="1:7" x14ac:dyDescent="0.25">
      <c r="A100" s="49" t="s">
        <v>289</v>
      </c>
      <c r="B100" s="49" t="s">
        <v>578</v>
      </c>
      <c r="C100" s="50" t="s">
        <v>773</v>
      </c>
      <c r="D100" s="51">
        <v>32636406052</v>
      </c>
      <c r="E100" s="51">
        <v>3783622493.7699995</v>
      </c>
      <c r="F100" s="51">
        <v>392716835.70999992</v>
      </c>
      <c r="G100" s="51">
        <v>3390905658.0599999</v>
      </c>
    </row>
    <row r="101" spans="1:7" x14ac:dyDescent="0.25">
      <c r="A101" s="49" t="s">
        <v>153</v>
      </c>
      <c r="B101" s="49" t="s">
        <v>579</v>
      </c>
      <c r="C101" s="50" t="s">
        <v>773</v>
      </c>
      <c r="D101" s="51">
        <v>32636406052</v>
      </c>
      <c r="E101" s="51">
        <v>3783622493.7699995</v>
      </c>
      <c r="F101" s="51">
        <v>392716835.70999992</v>
      </c>
      <c r="G101" s="51">
        <v>3390905658.0599999</v>
      </c>
    </row>
    <row r="102" spans="1:7" x14ac:dyDescent="0.25">
      <c r="A102" s="49" t="s">
        <v>154</v>
      </c>
      <c r="B102" s="49" t="s">
        <v>580</v>
      </c>
      <c r="C102" s="50" t="s">
        <v>773</v>
      </c>
      <c r="D102" s="51">
        <v>32636406052</v>
      </c>
      <c r="E102" s="51">
        <v>3783622493.7699995</v>
      </c>
      <c r="F102" s="51">
        <v>392716835.70999992</v>
      </c>
      <c r="G102" s="51">
        <v>3390905658.0599999</v>
      </c>
    </row>
    <row r="103" spans="1:7" x14ac:dyDescent="0.25">
      <c r="A103" s="49" t="s">
        <v>290</v>
      </c>
      <c r="B103" s="49" t="s">
        <v>581</v>
      </c>
      <c r="C103" s="50" t="s">
        <v>845</v>
      </c>
      <c r="D103" s="51">
        <v>165954478</v>
      </c>
      <c r="E103" s="51">
        <v>21647642.639999993</v>
      </c>
      <c r="F103" s="51">
        <v>1614143.23</v>
      </c>
      <c r="G103" s="51">
        <v>20033499.409999993</v>
      </c>
    </row>
    <row r="104" spans="1:7" x14ac:dyDescent="0.25">
      <c r="A104" s="49" t="s">
        <v>291</v>
      </c>
      <c r="B104" s="49" t="s">
        <v>583</v>
      </c>
      <c r="C104" s="50" t="s">
        <v>846</v>
      </c>
      <c r="D104" s="51">
        <v>462556113</v>
      </c>
      <c r="E104" s="51">
        <v>70030660.290000007</v>
      </c>
      <c r="F104" s="51">
        <v>32533738.679999996</v>
      </c>
      <c r="G104" s="51">
        <v>37496921.609999999</v>
      </c>
    </row>
    <row r="105" spans="1:7" x14ac:dyDescent="0.25">
      <c r="A105" s="49" t="s">
        <v>292</v>
      </c>
      <c r="B105" s="49" t="s">
        <v>585</v>
      </c>
      <c r="C105" s="50" t="s">
        <v>847</v>
      </c>
      <c r="D105" s="51">
        <v>19192205</v>
      </c>
      <c r="E105" s="51">
        <v>2850567.4200000009</v>
      </c>
      <c r="F105" s="51">
        <v>466710.25</v>
      </c>
      <c r="G105" s="51">
        <v>2383857.1700000009</v>
      </c>
    </row>
    <row r="106" spans="1:7" x14ac:dyDescent="0.25">
      <c r="A106" s="49" t="s">
        <v>293</v>
      </c>
      <c r="B106" s="49" t="s">
        <v>587</v>
      </c>
      <c r="C106" s="50" t="s">
        <v>848</v>
      </c>
      <c r="D106" s="51">
        <v>1298358078</v>
      </c>
      <c r="E106" s="51">
        <v>141898138.96999997</v>
      </c>
      <c r="F106" s="51">
        <v>9763539.9500000011</v>
      </c>
      <c r="G106" s="51">
        <v>132134599.02</v>
      </c>
    </row>
    <row r="107" spans="1:7" x14ac:dyDescent="0.25">
      <c r="A107" s="49" t="s">
        <v>294</v>
      </c>
      <c r="B107" s="49" t="s">
        <v>589</v>
      </c>
      <c r="C107" s="50" t="s">
        <v>849</v>
      </c>
      <c r="D107" s="51">
        <v>4111803932</v>
      </c>
      <c r="E107" s="51">
        <v>447616210.19</v>
      </c>
      <c r="F107" s="51">
        <v>24984504.219999999</v>
      </c>
      <c r="G107" s="51">
        <v>422631705.97000003</v>
      </c>
    </row>
    <row r="108" spans="1:7" x14ac:dyDescent="0.25">
      <c r="A108" s="49" t="s">
        <v>295</v>
      </c>
      <c r="B108" s="49" t="s">
        <v>591</v>
      </c>
      <c r="C108" s="50" t="s">
        <v>850</v>
      </c>
      <c r="D108" s="51">
        <v>113336222</v>
      </c>
      <c r="E108" s="51">
        <v>16836323.969999999</v>
      </c>
      <c r="F108" s="51">
        <v>3223943.96</v>
      </c>
      <c r="G108" s="51">
        <v>13612380.010000002</v>
      </c>
    </row>
    <row r="109" spans="1:7" x14ac:dyDescent="0.25">
      <c r="A109" s="49" t="s">
        <v>296</v>
      </c>
      <c r="B109" s="49" t="s">
        <v>593</v>
      </c>
      <c r="C109" s="50" t="s">
        <v>851</v>
      </c>
      <c r="D109" s="51">
        <v>2187430500</v>
      </c>
      <c r="E109" s="51">
        <v>290671840.74000001</v>
      </c>
      <c r="F109" s="51">
        <v>63644033.04999999</v>
      </c>
      <c r="G109" s="51">
        <v>227027807.68999997</v>
      </c>
    </row>
    <row r="110" spans="1:7" x14ac:dyDescent="0.25">
      <c r="A110" s="49" t="s">
        <v>297</v>
      </c>
      <c r="B110" s="49" t="s">
        <v>595</v>
      </c>
      <c r="C110" s="50" t="s">
        <v>852</v>
      </c>
      <c r="D110" s="51">
        <v>4491490998</v>
      </c>
      <c r="E110" s="51">
        <v>500477968.42000008</v>
      </c>
      <c r="F110" s="51">
        <v>27495302.899999999</v>
      </c>
      <c r="G110" s="51">
        <v>472982665.52000004</v>
      </c>
    </row>
    <row r="111" spans="1:7" x14ac:dyDescent="0.25">
      <c r="A111" s="49" t="s">
        <v>298</v>
      </c>
      <c r="B111" s="49" t="s">
        <v>597</v>
      </c>
      <c r="C111" s="50" t="s">
        <v>853</v>
      </c>
      <c r="D111" s="51">
        <v>915607352</v>
      </c>
      <c r="E111" s="51">
        <v>132959776.73999996</v>
      </c>
      <c r="F111" s="51">
        <v>8629838.8499999996</v>
      </c>
      <c r="G111" s="51">
        <v>124329937.89000002</v>
      </c>
    </row>
    <row r="112" spans="1:7" x14ac:dyDescent="0.25">
      <c r="A112" s="49" t="s">
        <v>299</v>
      </c>
      <c r="B112" s="49" t="s">
        <v>599</v>
      </c>
      <c r="C112" s="50" t="s">
        <v>854</v>
      </c>
      <c r="D112" s="51">
        <v>5793778155</v>
      </c>
      <c r="E112" s="51">
        <v>619045456.30999994</v>
      </c>
      <c r="F112" s="51">
        <v>43571416.400000006</v>
      </c>
      <c r="G112" s="51">
        <v>575474039.90999985</v>
      </c>
    </row>
    <row r="113" spans="1:7" x14ac:dyDescent="0.25">
      <c r="A113" s="49" t="s">
        <v>300</v>
      </c>
      <c r="B113" s="49" t="s">
        <v>601</v>
      </c>
      <c r="C113" s="50" t="s">
        <v>855</v>
      </c>
      <c r="D113" s="51">
        <v>1256575704</v>
      </c>
      <c r="E113" s="51">
        <v>136067475.10000002</v>
      </c>
      <c r="F113" s="51">
        <v>12856525.01</v>
      </c>
      <c r="G113" s="51">
        <v>123210950.08999999</v>
      </c>
    </row>
    <row r="114" spans="1:7" x14ac:dyDescent="0.25">
      <c r="A114" s="49" t="s">
        <v>301</v>
      </c>
      <c r="B114" s="49" t="s">
        <v>603</v>
      </c>
      <c r="C114" s="50" t="s">
        <v>856</v>
      </c>
      <c r="D114" s="51">
        <v>15008441</v>
      </c>
      <c r="E114" s="51">
        <v>1856199.2799999998</v>
      </c>
      <c r="F114" s="51">
        <v>15263.670000000002</v>
      </c>
      <c r="G114" s="51">
        <v>1840935.6099999996</v>
      </c>
    </row>
    <row r="115" spans="1:7" x14ac:dyDescent="0.25">
      <c r="A115" s="49" t="s">
        <v>302</v>
      </c>
      <c r="B115" s="49" t="s">
        <v>605</v>
      </c>
      <c r="C115" s="50" t="s">
        <v>857</v>
      </c>
      <c r="D115" s="51">
        <v>848599608</v>
      </c>
      <c r="E115" s="51">
        <v>126898945.83</v>
      </c>
      <c r="F115" s="51">
        <v>47587212.540000007</v>
      </c>
      <c r="G115" s="51">
        <v>79311733.289999992</v>
      </c>
    </row>
    <row r="116" spans="1:7" x14ac:dyDescent="0.25">
      <c r="A116" s="49" t="s">
        <v>303</v>
      </c>
      <c r="B116" s="49" t="s">
        <v>607</v>
      </c>
      <c r="C116" s="50" t="s">
        <v>608</v>
      </c>
      <c r="D116" s="51">
        <v>9172241</v>
      </c>
      <c r="E116" s="51">
        <v>966582.34000000008</v>
      </c>
      <c r="F116" s="51">
        <v>52304.17</v>
      </c>
      <c r="G116" s="51">
        <v>914278.17</v>
      </c>
    </row>
    <row r="117" spans="1:7" x14ac:dyDescent="0.25">
      <c r="A117" s="49" t="s">
        <v>304</v>
      </c>
      <c r="B117" s="49" t="s">
        <v>609</v>
      </c>
      <c r="C117" s="50" t="s">
        <v>858</v>
      </c>
      <c r="D117" s="51">
        <v>18802134</v>
      </c>
      <c r="E117" s="51">
        <v>2026068.0299999998</v>
      </c>
      <c r="F117" s="51">
        <v>86314.47</v>
      </c>
      <c r="G117" s="51">
        <v>1939753.5599999998</v>
      </c>
    </row>
    <row r="118" spans="1:7" x14ac:dyDescent="0.25">
      <c r="A118" s="49" t="s">
        <v>305</v>
      </c>
      <c r="B118" s="49" t="s">
        <v>611</v>
      </c>
      <c r="C118" s="50" t="s">
        <v>859</v>
      </c>
      <c r="D118" s="51">
        <v>12048150</v>
      </c>
      <c r="E118" s="51">
        <v>1236164.8000000003</v>
      </c>
      <c r="F118" s="51">
        <v>6516.42</v>
      </c>
      <c r="G118" s="51">
        <v>1229648.3800000001</v>
      </c>
    </row>
    <row r="119" spans="1:7" x14ac:dyDescent="0.25">
      <c r="A119" s="49" t="s">
        <v>306</v>
      </c>
      <c r="B119" s="49" t="s">
        <v>613</v>
      </c>
      <c r="C119" s="50" t="s">
        <v>860</v>
      </c>
      <c r="D119" s="51">
        <v>18027168</v>
      </c>
      <c r="E119" s="51">
        <v>2031170.0499999998</v>
      </c>
      <c r="F119" s="51">
        <v>129322.1</v>
      </c>
      <c r="G119" s="51">
        <v>1901847.95</v>
      </c>
    </row>
    <row r="120" spans="1:7" x14ac:dyDescent="0.25">
      <c r="A120" s="49" t="s">
        <v>307</v>
      </c>
      <c r="B120" s="49" t="s">
        <v>615</v>
      </c>
      <c r="C120" s="50" t="s">
        <v>861</v>
      </c>
      <c r="D120" s="51">
        <v>1655748</v>
      </c>
      <c r="E120" s="51">
        <v>261865.26</v>
      </c>
      <c r="F120" s="51">
        <v>258211.78999999998</v>
      </c>
      <c r="G120" s="51">
        <v>3653.47</v>
      </c>
    </row>
    <row r="121" spans="1:7" x14ac:dyDescent="0.25">
      <c r="A121" s="49" t="s">
        <v>309</v>
      </c>
      <c r="B121" s="49" t="s">
        <v>616</v>
      </c>
      <c r="C121" s="50" t="s">
        <v>617</v>
      </c>
      <c r="D121" s="51">
        <v>6138959</v>
      </c>
      <c r="E121" s="51">
        <v>923997.47000000009</v>
      </c>
      <c r="F121" s="51">
        <v>62903.03</v>
      </c>
      <c r="G121" s="51">
        <v>861094.44000000006</v>
      </c>
    </row>
    <row r="122" spans="1:7" x14ac:dyDescent="0.25">
      <c r="A122" s="49" t="s">
        <v>310</v>
      </c>
      <c r="B122" s="49" t="s">
        <v>618</v>
      </c>
      <c r="C122" s="50" t="s">
        <v>619</v>
      </c>
      <c r="D122" s="51">
        <v>368319409</v>
      </c>
      <c r="E122" s="51">
        <v>36938397.759999998</v>
      </c>
      <c r="F122" s="51">
        <v>122467.11</v>
      </c>
      <c r="G122" s="51">
        <v>36815930.649999999</v>
      </c>
    </row>
    <row r="123" spans="1:7" x14ac:dyDescent="0.25">
      <c r="A123" s="49" t="s">
        <v>311</v>
      </c>
      <c r="B123" s="49" t="s">
        <v>620</v>
      </c>
      <c r="C123" s="50" t="s">
        <v>862</v>
      </c>
      <c r="D123" s="51">
        <v>207449701</v>
      </c>
      <c r="E123" s="51">
        <v>23321623.899999999</v>
      </c>
      <c r="F123" s="51">
        <v>1980205.7899999998</v>
      </c>
      <c r="G123" s="51">
        <v>21341418.109999999</v>
      </c>
    </row>
    <row r="124" spans="1:7" x14ac:dyDescent="0.25">
      <c r="A124" s="49" t="s">
        <v>312</v>
      </c>
      <c r="B124" s="49" t="s">
        <v>622</v>
      </c>
      <c r="C124" s="50" t="s">
        <v>863</v>
      </c>
      <c r="D124" s="51">
        <v>437660929</v>
      </c>
      <c r="E124" s="51">
        <v>44858468.829999998</v>
      </c>
      <c r="F124" s="51">
        <v>218041.64</v>
      </c>
      <c r="G124" s="51">
        <v>44640427.189999998</v>
      </c>
    </row>
    <row r="125" spans="1:7" x14ac:dyDescent="0.25">
      <c r="A125" s="49" t="s">
        <v>313</v>
      </c>
      <c r="B125" s="49" t="s">
        <v>624</v>
      </c>
      <c r="C125" s="50" t="s">
        <v>625</v>
      </c>
      <c r="D125" s="51">
        <v>346381930</v>
      </c>
      <c r="E125" s="51">
        <v>36786093.689999998</v>
      </c>
      <c r="F125" s="51">
        <v>2731996.7</v>
      </c>
      <c r="G125" s="51">
        <v>34054096.990000002</v>
      </c>
    </row>
    <row r="126" spans="1:7" x14ac:dyDescent="0.25">
      <c r="A126" s="49" t="s">
        <v>314</v>
      </c>
      <c r="B126" s="49" t="s">
        <v>626</v>
      </c>
      <c r="C126" s="50" t="s">
        <v>627</v>
      </c>
      <c r="D126" s="51">
        <v>4754361</v>
      </c>
      <c r="E126" s="51">
        <v>694282.84999999974</v>
      </c>
      <c r="F126" s="51">
        <v>67672</v>
      </c>
      <c r="G126" s="51">
        <v>626610.84999999974</v>
      </c>
    </row>
    <row r="127" spans="1:7" x14ac:dyDescent="0.25">
      <c r="A127" s="49" t="s">
        <v>315</v>
      </c>
      <c r="B127" s="49" t="s">
        <v>628</v>
      </c>
      <c r="C127" s="50" t="s">
        <v>864</v>
      </c>
      <c r="D127" s="51">
        <v>43309446</v>
      </c>
      <c r="E127" s="51">
        <v>4430185.42</v>
      </c>
      <c r="F127" s="51">
        <v>120625.29</v>
      </c>
      <c r="G127" s="51">
        <v>4309560.13</v>
      </c>
    </row>
    <row r="128" spans="1:7" x14ac:dyDescent="0.25">
      <c r="A128" s="49" t="s">
        <v>316</v>
      </c>
      <c r="B128" s="49" t="s">
        <v>630</v>
      </c>
      <c r="C128" s="50" t="s">
        <v>861</v>
      </c>
      <c r="D128" s="51">
        <v>228096</v>
      </c>
      <c r="E128" s="51">
        <v>34214.400000000001</v>
      </c>
      <c r="F128" s="51">
        <v>0</v>
      </c>
      <c r="G128" s="51">
        <v>34214.400000000001</v>
      </c>
    </row>
    <row r="129" spans="1:7" x14ac:dyDescent="0.25">
      <c r="A129" s="49" t="s">
        <v>317</v>
      </c>
      <c r="B129" s="49" t="s">
        <v>632</v>
      </c>
      <c r="C129" s="50" t="s">
        <v>865</v>
      </c>
      <c r="D129" s="51">
        <v>68262851</v>
      </c>
      <c r="E129" s="51">
        <v>7622024.2800000003</v>
      </c>
      <c r="F129" s="51">
        <v>816377.24</v>
      </c>
      <c r="G129" s="51">
        <v>6805647.04</v>
      </c>
    </row>
    <row r="130" spans="1:7" x14ac:dyDescent="0.25">
      <c r="A130" s="49" t="s">
        <v>318</v>
      </c>
      <c r="B130" s="49" t="s">
        <v>634</v>
      </c>
      <c r="C130" s="50" t="s">
        <v>866</v>
      </c>
      <c r="D130" s="51">
        <v>406793478</v>
      </c>
      <c r="E130" s="51">
        <v>45116562.650000006</v>
      </c>
      <c r="F130" s="51">
        <v>2612154.37</v>
      </c>
      <c r="G130" s="51">
        <v>42504408.280000009</v>
      </c>
    </row>
    <row r="131" spans="1:7" x14ac:dyDescent="0.25">
      <c r="A131" s="49" t="s">
        <v>319</v>
      </c>
      <c r="B131" s="49" t="s">
        <v>636</v>
      </c>
      <c r="C131" s="50" t="s">
        <v>825</v>
      </c>
      <c r="D131" s="51">
        <v>8952079</v>
      </c>
      <c r="E131" s="51">
        <v>985986.19000000006</v>
      </c>
      <c r="F131" s="51">
        <v>23539.690000000002</v>
      </c>
      <c r="G131" s="51">
        <v>962446.50000000012</v>
      </c>
    </row>
    <row r="132" spans="1:7" x14ac:dyDescent="0.25">
      <c r="A132" s="49" t="s">
        <v>320</v>
      </c>
      <c r="B132" s="49" t="s">
        <v>637</v>
      </c>
      <c r="C132" s="50" t="s">
        <v>867</v>
      </c>
      <c r="D132" s="51">
        <v>16505077</v>
      </c>
      <c r="E132" s="51">
        <v>1731430.1400000001</v>
      </c>
      <c r="F132" s="51">
        <v>116531.16</v>
      </c>
      <c r="G132" s="51">
        <v>1614898.98</v>
      </c>
    </row>
    <row r="133" spans="1:7" x14ac:dyDescent="0.25">
      <c r="A133" s="49" t="s">
        <v>321</v>
      </c>
      <c r="B133" s="49" t="s">
        <v>639</v>
      </c>
      <c r="C133" s="50" t="s">
        <v>868</v>
      </c>
      <c r="D133" s="51">
        <v>65113251</v>
      </c>
      <c r="E133" s="51">
        <v>10169974.740000004</v>
      </c>
      <c r="F133" s="51">
        <v>3234629.5899999994</v>
      </c>
      <c r="G133" s="51">
        <v>6935345.1499999985</v>
      </c>
    </row>
    <row r="134" spans="1:7" x14ac:dyDescent="0.25">
      <c r="A134" s="49" t="s">
        <v>641</v>
      </c>
      <c r="B134" s="49" t="s">
        <v>642</v>
      </c>
      <c r="C134" s="50" t="s">
        <v>825</v>
      </c>
      <c r="D134" s="51">
        <v>8952079</v>
      </c>
      <c r="E134" s="51">
        <v>985986.19000000006</v>
      </c>
      <c r="F134" s="51">
        <v>23539.690000000002</v>
      </c>
      <c r="G134" s="51">
        <v>962446.50000000012</v>
      </c>
    </row>
    <row r="135" spans="1:7" x14ac:dyDescent="0.25">
      <c r="A135" s="49" t="s">
        <v>324</v>
      </c>
      <c r="B135" s="49" t="s">
        <v>643</v>
      </c>
      <c r="C135" s="50" t="s">
        <v>869</v>
      </c>
      <c r="D135" s="51">
        <v>14975002934</v>
      </c>
      <c r="E135" s="51">
        <v>1823986019.55</v>
      </c>
      <c r="F135" s="51">
        <v>234251110.94000003</v>
      </c>
      <c r="G135" s="51">
        <v>1589734908.6100001</v>
      </c>
    </row>
    <row r="136" spans="1:7" x14ac:dyDescent="0.25">
      <c r="A136" s="49" t="s">
        <v>325</v>
      </c>
      <c r="B136" s="49" t="s">
        <v>645</v>
      </c>
      <c r="C136" s="50" t="s">
        <v>870</v>
      </c>
      <c r="D136" s="51">
        <v>13738535132</v>
      </c>
      <c r="E136" s="51">
        <v>1509709335.8100002</v>
      </c>
      <c r="F136" s="51">
        <v>134725701.21000001</v>
      </c>
      <c r="G136" s="51">
        <v>1374983634.5999999</v>
      </c>
    </row>
    <row r="137" spans="1:7" x14ac:dyDescent="0.25">
      <c r="A137" s="49" t="s">
        <v>326</v>
      </c>
      <c r="B137" s="49" t="s">
        <v>647</v>
      </c>
      <c r="C137" s="50" t="s">
        <v>871</v>
      </c>
      <c r="D137" s="51">
        <v>3005943218</v>
      </c>
      <c r="E137" s="51">
        <v>326083998.5</v>
      </c>
      <c r="F137" s="51">
        <v>6618739.9500000002</v>
      </c>
      <c r="G137" s="51">
        <v>319465258.55000001</v>
      </c>
    </row>
    <row r="138" spans="1:7" x14ac:dyDescent="0.25">
      <c r="A138" s="49" t="s">
        <v>327</v>
      </c>
      <c r="B138" s="49" t="s">
        <v>649</v>
      </c>
      <c r="C138" s="50" t="s">
        <v>872</v>
      </c>
      <c r="D138" s="51">
        <v>10322015</v>
      </c>
      <c r="E138" s="51">
        <v>1112220.17</v>
      </c>
      <c r="F138" s="51">
        <v>22079.43</v>
      </c>
      <c r="G138" s="51">
        <v>1090140.74</v>
      </c>
    </row>
    <row r="139" spans="1:7" x14ac:dyDescent="0.25">
      <c r="A139" s="49" t="s">
        <v>328</v>
      </c>
      <c r="B139" s="49" t="s">
        <v>651</v>
      </c>
      <c r="C139" s="50" t="s">
        <v>860</v>
      </c>
      <c r="D139" s="51">
        <v>18027168</v>
      </c>
      <c r="E139" s="51">
        <v>2031170.0499999998</v>
      </c>
      <c r="F139" s="51">
        <v>129322.1</v>
      </c>
      <c r="G139" s="51">
        <v>1901847.95</v>
      </c>
    </row>
    <row r="140" spans="1:7" x14ac:dyDescent="0.25">
      <c r="A140" s="49" t="s">
        <v>329</v>
      </c>
      <c r="B140" s="49" t="s">
        <v>652</v>
      </c>
      <c r="C140" s="50" t="s">
        <v>873</v>
      </c>
      <c r="D140" s="51">
        <v>64059361</v>
      </c>
      <c r="E140" s="51">
        <v>6851876.4900000002</v>
      </c>
      <c r="F140" s="51">
        <v>270504.58</v>
      </c>
      <c r="G140" s="51">
        <v>6581371.9100000001</v>
      </c>
    </row>
    <row r="141" spans="1:7" x14ac:dyDescent="0.25">
      <c r="A141" s="49" t="s">
        <v>331</v>
      </c>
      <c r="B141" s="49" t="s">
        <v>654</v>
      </c>
      <c r="C141" s="50" t="s">
        <v>874</v>
      </c>
      <c r="D141" s="51">
        <v>54737791</v>
      </c>
      <c r="E141" s="51">
        <v>5947800.4700000007</v>
      </c>
      <c r="F141" s="51">
        <v>479993.44999999995</v>
      </c>
      <c r="G141" s="51">
        <v>5467807.0199999996</v>
      </c>
    </row>
    <row r="142" spans="1:7" x14ac:dyDescent="0.25">
      <c r="A142" s="49" t="s">
        <v>332</v>
      </c>
      <c r="B142" s="49" t="s">
        <v>656</v>
      </c>
      <c r="C142" s="50" t="s">
        <v>657</v>
      </c>
      <c r="D142" s="51">
        <v>22905512</v>
      </c>
      <c r="E142" s="51">
        <v>3292575.1799999997</v>
      </c>
      <c r="F142" s="51">
        <v>1453233.13</v>
      </c>
      <c r="G142" s="51">
        <v>1839342.0500000003</v>
      </c>
    </row>
    <row r="143" spans="1:7" x14ac:dyDescent="0.25">
      <c r="A143" s="49" t="s">
        <v>333</v>
      </c>
      <c r="B143" s="49" t="s">
        <v>658</v>
      </c>
      <c r="C143" s="50" t="s">
        <v>659</v>
      </c>
      <c r="D143" s="51">
        <v>9778365</v>
      </c>
      <c r="E143" s="51">
        <v>1019799.6700000002</v>
      </c>
      <c r="F143" s="51">
        <v>22079.43</v>
      </c>
      <c r="G143" s="51">
        <v>997720.24</v>
      </c>
    </row>
    <row r="144" spans="1:7" x14ac:dyDescent="0.25">
      <c r="A144" s="49" t="s">
        <v>334</v>
      </c>
      <c r="B144" s="49" t="s">
        <v>660</v>
      </c>
      <c r="C144" s="50" t="s">
        <v>661</v>
      </c>
      <c r="D144" s="51">
        <v>5566264</v>
      </c>
      <c r="E144" s="51">
        <v>603990.99</v>
      </c>
      <c r="F144" s="51">
        <v>7584.82</v>
      </c>
      <c r="G144" s="51">
        <v>596406.17000000004</v>
      </c>
    </row>
    <row r="145" spans="1:7" x14ac:dyDescent="0.25">
      <c r="A145" s="49" t="s">
        <v>336</v>
      </c>
      <c r="B145" s="49" t="s">
        <v>664</v>
      </c>
      <c r="C145" s="50" t="s">
        <v>875</v>
      </c>
      <c r="D145" s="51">
        <v>5143768</v>
      </c>
      <c r="E145" s="51">
        <v>571632.77</v>
      </c>
      <c r="F145" s="51">
        <v>1038.83</v>
      </c>
      <c r="G145" s="51">
        <v>570593.94000000018</v>
      </c>
    </row>
    <row r="146" spans="1:7" x14ac:dyDescent="0.25">
      <c r="A146" s="49" t="s">
        <v>337</v>
      </c>
      <c r="B146" s="49" t="s">
        <v>666</v>
      </c>
      <c r="C146" s="50" t="s">
        <v>876</v>
      </c>
      <c r="D146" s="51">
        <v>6251429</v>
      </c>
      <c r="E146" s="51">
        <v>782401.83000000007</v>
      </c>
      <c r="F146" s="51">
        <v>261091.05</v>
      </c>
      <c r="G146" s="51">
        <v>521310.78</v>
      </c>
    </row>
    <row r="147" spans="1:7" x14ac:dyDescent="0.25">
      <c r="A147" s="49" t="s">
        <v>668</v>
      </c>
      <c r="B147" s="49" t="s">
        <v>669</v>
      </c>
      <c r="C147" s="50" t="s">
        <v>529</v>
      </c>
      <c r="D147" s="51">
        <v>4593182</v>
      </c>
      <c r="E147" s="51">
        <v>497185.13999999996</v>
      </c>
      <c r="F147" s="51">
        <v>0</v>
      </c>
      <c r="G147" s="51">
        <v>497185.13999999996</v>
      </c>
    </row>
    <row r="148" spans="1:7" x14ac:dyDescent="0.25">
      <c r="A148" s="49" t="s">
        <v>330</v>
      </c>
      <c r="B148" s="49" t="s">
        <v>670</v>
      </c>
      <c r="C148" s="50" t="s">
        <v>877</v>
      </c>
      <c r="D148" s="51">
        <v>73845115</v>
      </c>
      <c r="E148" s="51">
        <v>11156832.189999999</v>
      </c>
      <c r="F148" s="51">
        <v>3265299.4299999997</v>
      </c>
      <c r="G148" s="51">
        <v>7891532.7599999998</v>
      </c>
    </row>
    <row r="149" spans="1:7" x14ac:dyDescent="0.25">
      <c r="A149" s="49" t="s">
        <v>235</v>
      </c>
      <c r="B149" s="49" t="s">
        <v>672</v>
      </c>
      <c r="C149" s="50" t="s">
        <v>878</v>
      </c>
      <c r="D149" s="51">
        <v>8640988481</v>
      </c>
      <c r="E149" s="51">
        <v>945919343.25999999</v>
      </c>
      <c r="F149" s="51">
        <v>83352638.539999977</v>
      </c>
      <c r="G149" s="51">
        <v>862566704.72000015</v>
      </c>
    </row>
    <row r="150" spans="1:7" x14ac:dyDescent="0.25">
      <c r="A150" s="49" t="s">
        <v>236</v>
      </c>
      <c r="B150" s="49" t="s">
        <v>674</v>
      </c>
      <c r="C150" s="50" t="s">
        <v>879</v>
      </c>
      <c r="D150" s="51">
        <v>20476276485</v>
      </c>
      <c r="E150" s="51">
        <v>2440845651.9999995</v>
      </c>
      <c r="F150" s="51">
        <v>279102675.08999997</v>
      </c>
      <c r="G150" s="51">
        <v>2161742976.9100003</v>
      </c>
    </row>
    <row r="151" spans="1:7" x14ac:dyDescent="0.25">
      <c r="A151" s="49" t="s">
        <v>237</v>
      </c>
      <c r="B151" s="49" t="s">
        <v>676</v>
      </c>
      <c r="C151" s="50" t="s">
        <v>880</v>
      </c>
      <c r="D151" s="51">
        <v>586653258</v>
      </c>
      <c r="E151" s="51">
        <v>86383834.669999987</v>
      </c>
      <c r="F151" s="51">
        <v>18967219.880000003</v>
      </c>
      <c r="G151" s="51">
        <v>67416614.789999977</v>
      </c>
    </row>
    <row r="152" spans="1:7" x14ac:dyDescent="0.25">
      <c r="A152" s="49" t="s">
        <v>238</v>
      </c>
      <c r="B152" s="49" t="s">
        <v>678</v>
      </c>
      <c r="C152" s="50" t="s">
        <v>796</v>
      </c>
      <c r="D152" s="51">
        <v>181414391</v>
      </c>
      <c r="E152" s="51">
        <v>22678350.150000006</v>
      </c>
      <c r="F152" s="51">
        <v>3863064.61</v>
      </c>
      <c r="G152" s="51">
        <v>18815285.540000003</v>
      </c>
    </row>
    <row r="153" spans="1:7" x14ac:dyDescent="0.25">
      <c r="A153" s="49" t="s">
        <v>679</v>
      </c>
      <c r="B153" s="49" t="s">
        <v>680</v>
      </c>
      <c r="C153" s="50" t="s">
        <v>773</v>
      </c>
      <c r="D153" s="51">
        <v>32636406052</v>
      </c>
      <c r="E153" s="51">
        <v>3783622493.7699995</v>
      </c>
      <c r="F153" s="51">
        <v>392716835.70999992</v>
      </c>
      <c r="G153" s="51">
        <v>3390905658.0599999</v>
      </c>
    </row>
    <row r="154" spans="1:7" x14ac:dyDescent="0.25">
      <c r="A154" s="49" t="s">
        <v>681</v>
      </c>
      <c r="B154" s="49" t="s">
        <v>399</v>
      </c>
      <c r="C154" s="50" t="s">
        <v>773</v>
      </c>
      <c r="D154" s="51">
        <v>32636406052</v>
      </c>
      <c r="E154" s="51">
        <v>3783622493.7699995</v>
      </c>
      <c r="F154" s="51">
        <v>392716835.70999992</v>
      </c>
      <c r="G154" s="51">
        <v>3390905658.0599999</v>
      </c>
    </row>
    <row r="155" spans="1:7" x14ac:dyDescent="0.25">
      <c r="A155" s="49" t="s">
        <v>682</v>
      </c>
      <c r="B155" s="49" t="s">
        <v>400</v>
      </c>
      <c r="C155" s="50" t="s">
        <v>773</v>
      </c>
      <c r="D155" s="51">
        <v>32636406052</v>
      </c>
      <c r="E155" s="51">
        <v>3783622493.7699995</v>
      </c>
      <c r="F155" s="51">
        <v>392716835.70999992</v>
      </c>
      <c r="G155" s="51">
        <v>3390905658.0599999</v>
      </c>
    </row>
    <row r="156" spans="1:7" x14ac:dyDescent="0.25">
      <c r="A156" s="49" t="s">
        <v>156</v>
      </c>
      <c r="B156" s="49" t="s">
        <v>401</v>
      </c>
      <c r="C156" s="50" t="s">
        <v>774</v>
      </c>
      <c r="D156" s="51">
        <v>4731723844</v>
      </c>
      <c r="E156" s="51">
        <v>580567105.99000025</v>
      </c>
      <c r="F156" s="51">
        <v>68413620.26000002</v>
      </c>
      <c r="G156" s="51">
        <v>512153485.7299999</v>
      </c>
    </row>
    <row r="157" spans="1:7" x14ac:dyDescent="0.25">
      <c r="A157" s="49" t="s">
        <v>158</v>
      </c>
      <c r="B157" s="49" t="s">
        <v>403</v>
      </c>
      <c r="C157" s="50" t="s">
        <v>775</v>
      </c>
      <c r="D157" s="51">
        <v>1141722324</v>
      </c>
      <c r="E157" s="51">
        <v>157124318.94999993</v>
      </c>
      <c r="F157" s="51">
        <v>69279004.900000006</v>
      </c>
      <c r="G157" s="51">
        <v>87845314.050000012</v>
      </c>
    </row>
    <row r="158" spans="1:7" x14ac:dyDescent="0.25">
      <c r="A158" s="49" t="s">
        <v>160</v>
      </c>
      <c r="B158" s="49" t="s">
        <v>683</v>
      </c>
      <c r="C158" s="50" t="s">
        <v>776</v>
      </c>
      <c r="D158" s="51">
        <v>1020577779</v>
      </c>
      <c r="E158" s="51">
        <v>137161858.39999998</v>
      </c>
      <c r="F158" s="51">
        <v>8242889.7600000007</v>
      </c>
      <c r="G158" s="51">
        <v>128918968.63999999</v>
      </c>
    </row>
    <row r="159" spans="1:7" x14ac:dyDescent="0.25">
      <c r="A159" s="49" t="s">
        <v>162</v>
      </c>
      <c r="B159" s="49" t="s">
        <v>407</v>
      </c>
      <c r="C159" s="50" t="s">
        <v>777</v>
      </c>
      <c r="D159" s="51">
        <v>1437958577</v>
      </c>
      <c r="E159" s="51">
        <v>177801715.92000002</v>
      </c>
      <c r="F159" s="51">
        <v>39007098.410000004</v>
      </c>
      <c r="G159" s="51">
        <v>138794617.50999999</v>
      </c>
    </row>
    <row r="160" spans="1:7" x14ac:dyDescent="0.25">
      <c r="A160" s="49" t="s">
        <v>164</v>
      </c>
      <c r="B160" s="49" t="s">
        <v>684</v>
      </c>
      <c r="C160" s="50" t="s">
        <v>778</v>
      </c>
      <c r="D160" s="51">
        <v>76986380</v>
      </c>
      <c r="E160" s="51">
        <v>9355841.0299999993</v>
      </c>
      <c r="F160" s="51">
        <v>2937774</v>
      </c>
      <c r="G160" s="51">
        <v>6418067.0299999993</v>
      </c>
    </row>
    <row r="161" spans="1:7" x14ac:dyDescent="0.25">
      <c r="A161" s="49" t="s">
        <v>166</v>
      </c>
      <c r="B161" s="49" t="s">
        <v>411</v>
      </c>
      <c r="C161" s="50" t="s">
        <v>779</v>
      </c>
      <c r="D161" s="51">
        <v>30601433</v>
      </c>
      <c r="E161" s="51">
        <v>3739925.4899999998</v>
      </c>
      <c r="F161" s="51">
        <v>946829.74000000011</v>
      </c>
      <c r="G161" s="51">
        <v>2793095.7500000005</v>
      </c>
    </row>
    <row r="162" spans="1:7" x14ac:dyDescent="0.25">
      <c r="A162" s="49" t="s">
        <v>168</v>
      </c>
      <c r="B162" s="49" t="s">
        <v>413</v>
      </c>
      <c r="C162" s="50" t="s">
        <v>780</v>
      </c>
      <c r="D162" s="51">
        <v>117439239</v>
      </c>
      <c r="E162" s="51">
        <v>15089703.419999998</v>
      </c>
      <c r="F162" s="51">
        <v>2812955.1099999994</v>
      </c>
      <c r="G162" s="51">
        <v>12276748.310000001</v>
      </c>
    </row>
    <row r="163" spans="1:7" x14ac:dyDescent="0.25">
      <c r="A163" s="49" t="s">
        <v>170</v>
      </c>
      <c r="B163" s="49" t="s">
        <v>685</v>
      </c>
      <c r="C163" s="50" t="s">
        <v>781</v>
      </c>
      <c r="D163" s="51">
        <v>1983623882</v>
      </c>
      <c r="E163" s="51">
        <v>229528805.39999992</v>
      </c>
      <c r="F163" s="51">
        <v>30990756.919999998</v>
      </c>
      <c r="G163" s="51">
        <v>198538048.47999999</v>
      </c>
    </row>
    <row r="164" spans="1:7" x14ac:dyDescent="0.25">
      <c r="A164" s="49" t="s">
        <v>172</v>
      </c>
      <c r="B164" s="49" t="s">
        <v>417</v>
      </c>
      <c r="C164" s="50" t="s">
        <v>782</v>
      </c>
      <c r="D164" s="51">
        <v>1344288598</v>
      </c>
      <c r="E164" s="51">
        <v>146302146.46000001</v>
      </c>
      <c r="F164" s="51">
        <v>16969490.470000003</v>
      </c>
      <c r="G164" s="51">
        <v>129332655.98999999</v>
      </c>
    </row>
    <row r="165" spans="1:7" x14ac:dyDescent="0.25">
      <c r="A165" s="49" t="s">
        <v>174</v>
      </c>
      <c r="B165" s="49" t="s">
        <v>419</v>
      </c>
      <c r="C165" s="50" t="s">
        <v>420</v>
      </c>
      <c r="D165" s="51">
        <v>497818</v>
      </c>
      <c r="E165" s="51">
        <v>75054.649999999994</v>
      </c>
      <c r="F165" s="51">
        <v>71808.5</v>
      </c>
      <c r="G165" s="51">
        <v>3246.15</v>
      </c>
    </row>
    <row r="166" spans="1:7" x14ac:dyDescent="0.25">
      <c r="A166" s="49" t="s">
        <v>176</v>
      </c>
      <c r="B166" s="49" t="s">
        <v>421</v>
      </c>
      <c r="C166" s="50" t="s">
        <v>783</v>
      </c>
      <c r="D166" s="51">
        <v>4064378626</v>
      </c>
      <c r="E166" s="51">
        <v>440477040.18000013</v>
      </c>
      <c r="F166" s="51">
        <v>22915150.809999995</v>
      </c>
      <c r="G166" s="51">
        <v>417561889.37000006</v>
      </c>
    </row>
    <row r="167" spans="1:7" x14ac:dyDescent="0.25">
      <c r="A167" s="49" t="s">
        <v>178</v>
      </c>
      <c r="B167" s="49" t="s">
        <v>423</v>
      </c>
      <c r="C167" s="50" t="s">
        <v>424</v>
      </c>
      <c r="D167" s="51">
        <v>156505</v>
      </c>
      <c r="E167" s="51">
        <v>23475.73</v>
      </c>
      <c r="F167" s="51">
        <v>0</v>
      </c>
      <c r="G167" s="51">
        <v>23475.73</v>
      </c>
    </row>
    <row r="168" spans="1:7" x14ac:dyDescent="0.25">
      <c r="A168" s="49" t="s">
        <v>180</v>
      </c>
      <c r="B168" s="49" t="s">
        <v>686</v>
      </c>
      <c r="C168" s="50" t="s">
        <v>784</v>
      </c>
      <c r="D168" s="51">
        <v>2740653996</v>
      </c>
      <c r="E168" s="51">
        <v>286153043.28999996</v>
      </c>
      <c r="F168" s="51">
        <v>5945661.1200000001</v>
      </c>
      <c r="G168" s="51">
        <v>280207382.16999996</v>
      </c>
    </row>
    <row r="169" spans="1:7" x14ac:dyDescent="0.25">
      <c r="A169" s="49" t="s">
        <v>184</v>
      </c>
      <c r="B169" s="49" t="s">
        <v>687</v>
      </c>
      <c r="C169" s="50" t="s">
        <v>785</v>
      </c>
      <c r="D169" s="51">
        <v>5454822420</v>
      </c>
      <c r="E169" s="51">
        <v>671620540.53000009</v>
      </c>
      <c r="F169" s="51">
        <v>74763495.839999989</v>
      </c>
      <c r="G169" s="51">
        <v>596857044.68999982</v>
      </c>
    </row>
    <row r="170" spans="1:7" x14ac:dyDescent="0.25">
      <c r="A170" s="49" t="s">
        <v>186</v>
      </c>
      <c r="B170" s="49" t="s">
        <v>688</v>
      </c>
      <c r="C170" s="50" t="s">
        <v>786</v>
      </c>
      <c r="D170" s="51">
        <v>437293349</v>
      </c>
      <c r="E170" s="51">
        <v>59573948.969999999</v>
      </c>
      <c r="F170" s="51">
        <v>3077711.6600000006</v>
      </c>
      <c r="G170" s="51">
        <v>56496237.309999995</v>
      </c>
    </row>
    <row r="171" spans="1:7" x14ac:dyDescent="0.25">
      <c r="A171" s="49" t="s">
        <v>189</v>
      </c>
      <c r="B171" s="49" t="s">
        <v>689</v>
      </c>
      <c r="C171" s="50" t="s">
        <v>787</v>
      </c>
      <c r="D171" s="51">
        <v>255398477</v>
      </c>
      <c r="E171" s="51">
        <v>35442964.259999998</v>
      </c>
      <c r="F171" s="51">
        <v>6738670.8200000003</v>
      </c>
      <c r="G171" s="51">
        <v>28704293.440000005</v>
      </c>
    </row>
    <row r="172" spans="1:7" x14ac:dyDescent="0.25">
      <c r="A172" s="49" t="s">
        <v>192</v>
      </c>
      <c r="B172" s="49" t="s">
        <v>690</v>
      </c>
      <c r="C172" s="50" t="s">
        <v>788</v>
      </c>
      <c r="D172" s="51">
        <v>16707080</v>
      </c>
      <c r="E172" s="51">
        <v>2747922.57</v>
      </c>
      <c r="F172" s="51">
        <v>128446.6</v>
      </c>
      <c r="G172" s="51">
        <v>2619475.9700000002</v>
      </c>
    </row>
    <row r="173" spans="1:7" x14ac:dyDescent="0.25">
      <c r="A173" s="49" t="s">
        <v>195</v>
      </c>
      <c r="B173" s="49" t="s">
        <v>691</v>
      </c>
      <c r="C173" s="50" t="s">
        <v>789</v>
      </c>
      <c r="D173" s="51">
        <v>1037935337</v>
      </c>
      <c r="E173" s="51">
        <v>119387851.33</v>
      </c>
      <c r="F173" s="51">
        <v>5338564.5399999991</v>
      </c>
      <c r="G173" s="51">
        <v>114049286.79000001</v>
      </c>
    </row>
    <row r="174" spans="1:7" x14ac:dyDescent="0.25">
      <c r="A174" s="49" t="s">
        <v>198</v>
      </c>
      <c r="B174" s="49" t="s">
        <v>692</v>
      </c>
      <c r="C174" s="50" t="s">
        <v>790</v>
      </c>
      <c r="D174" s="51">
        <v>365281833</v>
      </c>
      <c r="E174" s="51">
        <v>51553849.950000003</v>
      </c>
      <c r="F174" s="51">
        <v>4504257.6899999995</v>
      </c>
      <c r="G174" s="51">
        <v>47049592.259999998</v>
      </c>
    </row>
    <row r="175" spans="1:7" x14ac:dyDescent="0.25">
      <c r="A175" s="49" t="s">
        <v>201</v>
      </c>
      <c r="B175" s="49" t="s">
        <v>693</v>
      </c>
      <c r="C175" s="50" t="s">
        <v>791</v>
      </c>
      <c r="D175" s="51">
        <v>403568456</v>
      </c>
      <c r="E175" s="51">
        <v>62670968.910000011</v>
      </c>
      <c r="F175" s="51">
        <v>1551770.1500000001</v>
      </c>
      <c r="G175" s="51">
        <v>61119198.760000005</v>
      </c>
    </row>
    <row r="176" spans="1:7" x14ac:dyDescent="0.25">
      <c r="A176" s="49" t="s">
        <v>204</v>
      </c>
      <c r="B176" s="49" t="s">
        <v>694</v>
      </c>
      <c r="C176" s="50" t="s">
        <v>792</v>
      </c>
      <c r="D176" s="51">
        <v>6874746670</v>
      </c>
      <c r="E176" s="51">
        <v>845310164.38000023</v>
      </c>
      <c r="F176" s="51">
        <v>84734764.670000002</v>
      </c>
      <c r="G176" s="51">
        <v>760575399.71000004</v>
      </c>
    </row>
    <row r="177" spans="1:7" x14ac:dyDescent="0.25">
      <c r="A177" s="49" t="s">
        <v>207</v>
      </c>
      <c r="B177" s="49" t="s">
        <v>695</v>
      </c>
      <c r="C177" s="50" t="s">
        <v>793</v>
      </c>
      <c r="D177" s="51">
        <v>1096260282</v>
      </c>
      <c r="E177" s="51">
        <v>157687882.14000002</v>
      </c>
      <c r="F177" s="51">
        <v>11368152.630000001</v>
      </c>
      <c r="G177" s="51">
        <v>146319729.50999999</v>
      </c>
    </row>
    <row r="178" spans="1:7" x14ac:dyDescent="0.25">
      <c r="A178" s="49" t="s">
        <v>210</v>
      </c>
      <c r="B178" s="49" t="s">
        <v>696</v>
      </c>
      <c r="C178" s="50" t="s">
        <v>794</v>
      </c>
      <c r="D178" s="51">
        <v>6642490361</v>
      </c>
      <c r="E178" s="51">
        <v>746893033.68999994</v>
      </c>
      <c r="F178" s="51">
        <v>82005489.820000008</v>
      </c>
      <c r="G178" s="51">
        <v>664887543.87</v>
      </c>
    </row>
    <row r="179" spans="1:7" x14ac:dyDescent="0.25">
      <c r="A179" s="49" t="s">
        <v>213</v>
      </c>
      <c r="B179" s="49" t="s">
        <v>697</v>
      </c>
      <c r="C179" s="50" t="s">
        <v>795</v>
      </c>
      <c r="D179" s="51">
        <v>296896899</v>
      </c>
      <c r="E179" s="51">
        <v>44262798</v>
      </c>
      <c r="F179" s="51">
        <v>5886642.0700000003</v>
      </c>
      <c r="G179" s="51">
        <v>38376155.93</v>
      </c>
    </row>
    <row r="180" spans="1:7" x14ac:dyDescent="0.25">
      <c r="A180" s="49" t="s">
        <v>216</v>
      </c>
      <c r="B180" s="49" t="s">
        <v>698</v>
      </c>
      <c r="C180" s="50" t="s">
        <v>796</v>
      </c>
      <c r="D180" s="51">
        <v>181414391</v>
      </c>
      <c r="E180" s="51">
        <v>22678350.150000006</v>
      </c>
      <c r="F180" s="51">
        <v>3863064.61</v>
      </c>
      <c r="G180" s="51">
        <v>18815285.540000003</v>
      </c>
    </row>
    <row r="181" spans="1:7" x14ac:dyDescent="0.25">
      <c r="A181" s="49" t="s">
        <v>219</v>
      </c>
      <c r="B181" s="49" t="s">
        <v>699</v>
      </c>
      <c r="C181" s="50" t="s">
        <v>797</v>
      </c>
      <c r="D181" s="51">
        <v>289756359</v>
      </c>
      <c r="E181" s="51">
        <v>42121036.670000002</v>
      </c>
      <c r="F181" s="51">
        <v>13080577.810000001</v>
      </c>
      <c r="G181" s="51">
        <v>29040458.860000007</v>
      </c>
    </row>
    <row r="182" spans="1:7" x14ac:dyDescent="0.25">
      <c r="A182" s="49" t="s">
        <v>223</v>
      </c>
      <c r="B182" s="49" t="s">
        <v>700</v>
      </c>
      <c r="C182" s="50" t="s">
        <v>798</v>
      </c>
      <c r="D182" s="51">
        <v>4312546053</v>
      </c>
      <c r="E182" s="51">
        <v>473765878.71000004</v>
      </c>
      <c r="F182" s="51">
        <v>26829108.100000001</v>
      </c>
      <c r="G182" s="51">
        <v>446936770.60999995</v>
      </c>
    </row>
    <row r="183" spans="1:7" x14ac:dyDescent="0.25">
      <c r="A183" s="49" t="s">
        <v>227</v>
      </c>
      <c r="B183" s="49" t="s">
        <v>701</v>
      </c>
      <c r="C183" s="50" t="s">
        <v>799</v>
      </c>
      <c r="D183" s="51">
        <v>1550233119</v>
      </c>
      <c r="E183" s="51">
        <v>217188693.08000001</v>
      </c>
      <c r="F183" s="51">
        <v>74165159.870000005</v>
      </c>
      <c r="G183" s="51">
        <v>143023533.20999995</v>
      </c>
    </row>
    <row r="184" spans="1:7" x14ac:dyDescent="0.25">
      <c r="A184" s="49" t="s">
        <v>230</v>
      </c>
      <c r="B184" s="49" t="s">
        <v>702</v>
      </c>
      <c r="C184" s="50" t="s">
        <v>800</v>
      </c>
      <c r="D184" s="51">
        <v>5286187389</v>
      </c>
      <c r="E184" s="51">
        <v>584126501.45000017</v>
      </c>
      <c r="F184" s="51">
        <v>47150026.590000004</v>
      </c>
      <c r="G184" s="51">
        <v>536976474.8599999</v>
      </c>
    </row>
    <row r="185" spans="1:7" x14ac:dyDescent="0.25">
      <c r="A185" s="49" t="s">
        <v>233</v>
      </c>
      <c r="B185" s="49" t="s">
        <v>703</v>
      </c>
      <c r="C185" s="50" t="s">
        <v>801</v>
      </c>
      <c r="D185" s="51">
        <v>3354801092</v>
      </c>
      <c r="E185" s="51">
        <v>361792841.81</v>
      </c>
      <c r="F185" s="51">
        <v>36202611.949999996</v>
      </c>
      <c r="G185" s="51">
        <v>325590229.86000001</v>
      </c>
    </row>
    <row r="186" spans="1:7" x14ac:dyDescent="0.25">
      <c r="A186" s="49" t="s">
        <v>240</v>
      </c>
      <c r="B186" s="49" t="s">
        <v>463</v>
      </c>
      <c r="C186" s="50" t="s">
        <v>773</v>
      </c>
      <c r="D186" s="51">
        <v>32636406052</v>
      </c>
      <c r="E186" s="51">
        <v>3783622493.7699995</v>
      </c>
      <c r="F186" s="51">
        <v>392716835.70999992</v>
      </c>
      <c r="G186" s="51">
        <v>3390905658.0599999</v>
      </c>
    </row>
    <row r="187" spans="1:7" x14ac:dyDescent="0.25">
      <c r="A187" s="49" t="s">
        <v>704</v>
      </c>
      <c r="B187" s="49" t="s">
        <v>705</v>
      </c>
      <c r="C187" s="50" t="s">
        <v>784</v>
      </c>
      <c r="D187" s="51">
        <v>2740653996</v>
      </c>
      <c r="E187" s="51">
        <v>286153043.28999996</v>
      </c>
      <c r="F187" s="51">
        <v>5945661.1200000001</v>
      </c>
      <c r="G187" s="51">
        <v>280207382.16999996</v>
      </c>
    </row>
    <row r="188" spans="1:7" x14ac:dyDescent="0.25">
      <c r="A188" s="49" t="s">
        <v>706</v>
      </c>
      <c r="B188" s="49" t="s">
        <v>707</v>
      </c>
      <c r="C188" s="50" t="s">
        <v>785</v>
      </c>
      <c r="D188" s="51">
        <v>5454822420</v>
      </c>
      <c r="E188" s="51">
        <v>671620540.53000009</v>
      </c>
      <c r="F188" s="51">
        <v>74763495.839999989</v>
      </c>
      <c r="G188" s="51">
        <v>596857044.68999982</v>
      </c>
    </row>
    <row r="189" spans="1:7" x14ac:dyDescent="0.25">
      <c r="A189" s="49" t="s">
        <v>708</v>
      </c>
      <c r="B189" s="49" t="s">
        <v>709</v>
      </c>
      <c r="C189" s="50" t="s">
        <v>786</v>
      </c>
      <c r="D189" s="51">
        <v>437293349</v>
      </c>
      <c r="E189" s="51">
        <v>59573948.969999999</v>
      </c>
      <c r="F189" s="51">
        <v>3077711.6600000006</v>
      </c>
      <c r="G189" s="51">
        <v>56496237.309999995</v>
      </c>
    </row>
    <row r="190" spans="1:7" x14ac:dyDescent="0.25">
      <c r="A190" s="49" t="s">
        <v>710</v>
      </c>
      <c r="B190" s="49" t="s">
        <v>711</v>
      </c>
      <c r="C190" s="50" t="s">
        <v>787</v>
      </c>
      <c r="D190" s="51">
        <v>255398477</v>
      </c>
      <c r="E190" s="51">
        <v>35442964.259999998</v>
      </c>
      <c r="F190" s="51">
        <v>6738670.8200000003</v>
      </c>
      <c r="G190" s="51">
        <v>28704293.440000005</v>
      </c>
    </row>
    <row r="191" spans="1:7" x14ac:dyDescent="0.25">
      <c r="A191" s="49" t="s">
        <v>712</v>
      </c>
      <c r="B191" s="49" t="s">
        <v>713</v>
      </c>
      <c r="C191" s="50" t="s">
        <v>788</v>
      </c>
      <c r="D191" s="51">
        <v>16707080</v>
      </c>
      <c r="E191" s="51">
        <v>2747922.57</v>
      </c>
      <c r="F191" s="51">
        <v>128446.6</v>
      </c>
      <c r="G191" s="51">
        <v>2619475.9700000002</v>
      </c>
    </row>
    <row r="192" spans="1:7" x14ac:dyDescent="0.25">
      <c r="A192" s="49" t="s">
        <v>714</v>
      </c>
      <c r="B192" s="49" t="s">
        <v>715</v>
      </c>
      <c r="C192" s="50" t="s">
        <v>789</v>
      </c>
      <c r="D192" s="51">
        <v>1037935337</v>
      </c>
      <c r="E192" s="51">
        <v>119387851.33</v>
      </c>
      <c r="F192" s="51">
        <v>5338564.5399999991</v>
      </c>
      <c r="G192" s="51">
        <v>114049286.79000001</v>
      </c>
    </row>
    <row r="193" spans="1:7" x14ac:dyDescent="0.25">
      <c r="A193" s="49" t="s">
        <v>716</v>
      </c>
      <c r="B193" s="49" t="s">
        <v>717</v>
      </c>
      <c r="C193" s="50" t="s">
        <v>790</v>
      </c>
      <c r="D193" s="51">
        <v>365281833</v>
      </c>
      <c r="E193" s="51">
        <v>51553849.950000003</v>
      </c>
      <c r="F193" s="51">
        <v>4504257.6899999995</v>
      </c>
      <c r="G193" s="51">
        <v>47049592.259999998</v>
      </c>
    </row>
    <row r="194" spans="1:7" x14ac:dyDescent="0.25">
      <c r="A194" s="49" t="s">
        <v>718</v>
      </c>
      <c r="B194" s="49" t="s">
        <v>719</v>
      </c>
      <c r="C194" s="50" t="s">
        <v>791</v>
      </c>
      <c r="D194" s="51">
        <v>403568456</v>
      </c>
      <c r="E194" s="51">
        <v>62670968.910000011</v>
      </c>
      <c r="F194" s="51">
        <v>1551770.1500000001</v>
      </c>
      <c r="G194" s="51">
        <v>61119198.760000005</v>
      </c>
    </row>
    <row r="195" spans="1:7" x14ac:dyDescent="0.25">
      <c r="A195" s="49" t="s">
        <v>720</v>
      </c>
      <c r="B195" s="49" t="s">
        <v>721</v>
      </c>
      <c r="C195" s="50" t="s">
        <v>792</v>
      </c>
      <c r="D195" s="51">
        <v>6874746670</v>
      </c>
      <c r="E195" s="51">
        <v>845310164.38000023</v>
      </c>
      <c r="F195" s="51">
        <v>84734764.670000002</v>
      </c>
      <c r="G195" s="51">
        <v>760575399.71000004</v>
      </c>
    </row>
    <row r="196" spans="1:7" x14ac:dyDescent="0.25">
      <c r="A196" s="49" t="s">
        <v>722</v>
      </c>
      <c r="B196" s="49" t="s">
        <v>721</v>
      </c>
      <c r="C196" s="50" t="s">
        <v>793</v>
      </c>
      <c r="D196" s="51">
        <v>1096260282</v>
      </c>
      <c r="E196" s="51">
        <v>157687882.14000002</v>
      </c>
      <c r="F196" s="51">
        <v>11368152.630000001</v>
      </c>
      <c r="G196" s="51">
        <v>146319729.50999999</v>
      </c>
    </row>
    <row r="197" spans="1:7" x14ac:dyDescent="0.25">
      <c r="A197" s="49" t="s">
        <v>723</v>
      </c>
      <c r="B197" s="49" t="s">
        <v>724</v>
      </c>
      <c r="C197" s="50" t="s">
        <v>794</v>
      </c>
      <c r="D197" s="51">
        <v>6642490361</v>
      </c>
      <c r="E197" s="51">
        <v>746893033.68999994</v>
      </c>
      <c r="F197" s="51">
        <v>82005489.820000008</v>
      </c>
      <c r="G197" s="51">
        <v>664887543.87</v>
      </c>
    </row>
    <row r="198" spans="1:7" x14ac:dyDescent="0.25">
      <c r="A198" s="49" t="s">
        <v>725</v>
      </c>
      <c r="B198" s="49" t="s">
        <v>726</v>
      </c>
      <c r="C198" s="50" t="s">
        <v>795</v>
      </c>
      <c r="D198" s="51">
        <v>296896899</v>
      </c>
      <c r="E198" s="51">
        <v>44262798</v>
      </c>
      <c r="F198" s="51">
        <v>5886642.0700000003</v>
      </c>
      <c r="G198" s="51">
        <v>38376155.93</v>
      </c>
    </row>
    <row r="199" spans="1:7" x14ac:dyDescent="0.25">
      <c r="A199" s="49" t="s">
        <v>727</v>
      </c>
      <c r="B199" s="49" t="s">
        <v>728</v>
      </c>
      <c r="C199" s="50" t="s">
        <v>796</v>
      </c>
      <c r="D199" s="51">
        <v>181414391</v>
      </c>
      <c r="E199" s="51">
        <v>22678350.150000006</v>
      </c>
      <c r="F199" s="51">
        <v>3863064.61</v>
      </c>
      <c r="G199" s="51">
        <v>18815285.540000003</v>
      </c>
    </row>
    <row r="200" spans="1:7" x14ac:dyDescent="0.25">
      <c r="A200" s="49" t="s">
        <v>729</v>
      </c>
      <c r="B200" s="49" t="s">
        <v>730</v>
      </c>
      <c r="C200" s="50" t="s">
        <v>797</v>
      </c>
      <c r="D200" s="51">
        <v>289756359</v>
      </c>
      <c r="E200" s="51">
        <v>42121036.670000002</v>
      </c>
      <c r="F200" s="51">
        <v>13080577.810000001</v>
      </c>
      <c r="G200" s="51">
        <v>29040458.860000007</v>
      </c>
    </row>
    <row r="201" spans="1:7" x14ac:dyDescent="0.25">
      <c r="A201" s="49" t="s">
        <v>731</v>
      </c>
      <c r="B201" s="49" t="s">
        <v>732</v>
      </c>
      <c r="C201" s="50" t="s">
        <v>798</v>
      </c>
      <c r="D201" s="51">
        <v>4312546053</v>
      </c>
      <c r="E201" s="51">
        <v>473765878.71000004</v>
      </c>
      <c r="F201" s="51">
        <v>26829108.100000001</v>
      </c>
      <c r="G201" s="51">
        <v>446936770.60999995</v>
      </c>
    </row>
    <row r="202" spans="1:7" x14ac:dyDescent="0.25">
      <c r="A202" s="49" t="s">
        <v>733</v>
      </c>
      <c r="B202" s="49" t="s">
        <v>734</v>
      </c>
      <c r="C202" s="50" t="s">
        <v>799</v>
      </c>
      <c r="D202" s="51">
        <v>1550233119</v>
      </c>
      <c r="E202" s="51">
        <v>217188693.08000001</v>
      </c>
      <c r="F202" s="51">
        <v>74165159.870000005</v>
      </c>
      <c r="G202" s="51">
        <v>143023533.20999995</v>
      </c>
    </row>
    <row r="203" spans="1:7" x14ac:dyDescent="0.25">
      <c r="A203" s="49" t="s">
        <v>735</v>
      </c>
      <c r="B203" s="49" t="s">
        <v>736</v>
      </c>
      <c r="C203" s="50" t="s">
        <v>800</v>
      </c>
      <c r="D203" s="51">
        <v>5286187389</v>
      </c>
      <c r="E203" s="51">
        <v>584126501.45000017</v>
      </c>
      <c r="F203" s="51">
        <v>47150026.590000004</v>
      </c>
      <c r="G203" s="51">
        <v>536976474.8599999</v>
      </c>
    </row>
    <row r="204" spans="1:7" x14ac:dyDescent="0.25">
      <c r="A204" s="49" t="s">
        <v>737</v>
      </c>
      <c r="B204" s="49" t="s">
        <v>738</v>
      </c>
      <c r="C204" s="50" t="s">
        <v>801</v>
      </c>
      <c r="D204" s="51">
        <v>3354801092</v>
      </c>
      <c r="E204" s="51">
        <v>361792841.81</v>
      </c>
      <c r="F204" s="51">
        <v>36202611.949999996</v>
      </c>
      <c r="G204" s="51">
        <v>325590229.86000001</v>
      </c>
    </row>
    <row r="205" spans="1:7" x14ac:dyDescent="0.25">
      <c r="A205" s="49" t="s">
        <v>181</v>
      </c>
      <c r="B205" s="49" t="s">
        <v>739</v>
      </c>
      <c r="C205" s="50" t="s">
        <v>881</v>
      </c>
      <c r="D205" s="51">
        <v>2734371285</v>
      </c>
      <c r="E205" s="51">
        <v>285090390.71999997</v>
      </c>
      <c r="F205" s="51">
        <v>5979497.1200000001</v>
      </c>
      <c r="G205" s="51">
        <v>279110893.59999996</v>
      </c>
    </row>
    <row r="206" spans="1:7" x14ac:dyDescent="0.25">
      <c r="A206" s="49" t="s">
        <v>183</v>
      </c>
      <c r="B206" s="49" t="s">
        <v>740</v>
      </c>
      <c r="C206" s="50" t="s">
        <v>882</v>
      </c>
      <c r="D206" s="51">
        <v>5453576257</v>
      </c>
      <c r="E206" s="51">
        <v>671423731.5200001</v>
      </c>
      <c r="F206" s="51">
        <v>74729659.839999989</v>
      </c>
      <c r="G206" s="51">
        <v>596694071.67999995</v>
      </c>
    </row>
    <row r="207" spans="1:7" x14ac:dyDescent="0.25">
      <c r="A207" s="49" t="s">
        <v>187</v>
      </c>
      <c r="B207" s="49" t="s">
        <v>742</v>
      </c>
      <c r="C207" s="50" t="s">
        <v>786</v>
      </c>
      <c r="D207" s="51">
        <v>437293349</v>
      </c>
      <c r="E207" s="51">
        <v>59573948.969999999</v>
      </c>
      <c r="F207" s="51">
        <v>3077711.6600000006</v>
      </c>
      <c r="G207" s="51">
        <v>56496237.309999995</v>
      </c>
    </row>
    <row r="208" spans="1:7" x14ac:dyDescent="0.25">
      <c r="A208" s="49" t="s">
        <v>190</v>
      </c>
      <c r="B208" s="49" t="s">
        <v>743</v>
      </c>
      <c r="C208" s="50" t="s">
        <v>787</v>
      </c>
      <c r="D208" s="51">
        <v>255398477</v>
      </c>
      <c r="E208" s="51">
        <v>35442964.259999998</v>
      </c>
      <c r="F208" s="51">
        <v>6738670.8200000003</v>
      </c>
      <c r="G208" s="51">
        <v>28704293.440000005</v>
      </c>
    </row>
    <row r="209" spans="1:7" x14ac:dyDescent="0.25">
      <c r="A209" s="49" t="s">
        <v>193</v>
      </c>
      <c r="B209" s="49" t="s">
        <v>744</v>
      </c>
      <c r="C209" s="50" t="s">
        <v>788</v>
      </c>
      <c r="D209" s="51">
        <v>16707080</v>
      </c>
      <c r="E209" s="51">
        <v>2747922.57</v>
      </c>
      <c r="F209" s="51">
        <v>128446.6</v>
      </c>
      <c r="G209" s="51">
        <v>2619475.9700000002</v>
      </c>
    </row>
    <row r="210" spans="1:7" x14ac:dyDescent="0.25">
      <c r="A210" s="49" t="s">
        <v>196</v>
      </c>
      <c r="B210" s="49" t="s">
        <v>745</v>
      </c>
      <c r="C210" s="50" t="s">
        <v>789</v>
      </c>
      <c r="D210" s="51">
        <v>1037935337</v>
      </c>
      <c r="E210" s="51">
        <v>119387851.33</v>
      </c>
      <c r="F210" s="51">
        <v>5338564.5399999991</v>
      </c>
      <c r="G210" s="51">
        <v>114049286.79000001</v>
      </c>
    </row>
    <row r="211" spans="1:7" x14ac:dyDescent="0.25">
      <c r="A211" s="49" t="s">
        <v>199</v>
      </c>
      <c r="B211" s="49" t="s">
        <v>746</v>
      </c>
      <c r="C211" s="50" t="s">
        <v>790</v>
      </c>
      <c r="D211" s="51">
        <v>365281833</v>
      </c>
      <c r="E211" s="51">
        <v>51553849.950000003</v>
      </c>
      <c r="F211" s="51">
        <v>4504257.6899999995</v>
      </c>
      <c r="G211" s="51">
        <v>47049592.259999998</v>
      </c>
    </row>
    <row r="212" spans="1:7" x14ac:dyDescent="0.25">
      <c r="A212" s="49" t="s">
        <v>202</v>
      </c>
      <c r="B212" s="49" t="s">
        <v>747</v>
      </c>
      <c r="C212" s="50" t="s">
        <v>791</v>
      </c>
      <c r="D212" s="51">
        <v>403568456</v>
      </c>
      <c r="E212" s="51">
        <v>62670968.910000011</v>
      </c>
      <c r="F212" s="51">
        <v>1551770.1500000001</v>
      </c>
      <c r="G212" s="51">
        <v>61119198.760000005</v>
      </c>
    </row>
    <row r="213" spans="1:7" x14ac:dyDescent="0.25">
      <c r="A213" s="49" t="s">
        <v>205</v>
      </c>
      <c r="B213" s="49" t="s">
        <v>748</v>
      </c>
      <c r="C213" s="50" t="s">
        <v>792</v>
      </c>
      <c r="D213" s="51">
        <v>6874746670</v>
      </c>
      <c r="E213" s="51">
        <v>845310164.38000023</v>
      </c>
      <c r="F213" s="51">
        <v>84734764.670000002</v>
      </c>
      <c r="G213" s="51">
        <v>760575399.71000004</v>
      </c>
    </row>
    <row r="214" spans="1:7" x14ac:dyDescent="0.25">
      <c r="A214" s="49" t="s">
        <v>208</v>
      </c>
      <c r="B214" s="49" t="s">
        <v>748</v>
      </c>
      <c r="C214" s="50" t="s">
        <v>793</v>
      </c>
      <c r="D214" s="51">
        <v>1096260282</v>
      </c>
      <c r="E214" s="51">
        <v>157687882.14000002</v>
      </c>
      <c r="F214" s="51">
        <v>11368152.630000001</v>
      </c>
      <c r="G214" s="51">
        <v>146319729.50999999</v>
      </c>
    </row>
    <row r="215" spans="1:7" x14ac:dyDescent="0.25">
      <c r="A215" s="49" t="s">
        <v>211</v>
      </c>
      <c r="B215" s="49" t="s">
        <v>749</v>
      </c>
      <c r="C215" s="50" t="s">
        <v>794</v>
      </c>
      <c r="D215" s="51">
        <v>6642490361</v>
      </c>
      <c r="E215" s="51">
        <v>746893033.68999994</v>
      </c>
      <c r="F215" s="51">
        <v>82005489.820000008</v>
      </c>
      <c r="G215" s="51">
        <v>664887543.87</v>
      </c>
    </row>
    <row r="216" spans="1:7" x14ac:dyDescent="0.25">
      <c r="A216" s="49" t="s">
        <v>214</v>
      </c>
      <c r="B216" s="49" t="s">
        <v>750</v>
      </c>
      <c r="C216" s="50" t="s">
        <v>795</v>
      </c>
      <c r="D216" s="51">
        <v>296896899</v>
      </c>
      <c r="E216" s="51">
        <v>44262798</v>
      </c>
      <c r="F216" s="51">
        <v>5886642.0700000003</v>
      </c>
      <c r="G216" s="51">
        <v>38376155.93</v>
      </c>
    </row>
    <row r="217" spans="1:7" x14ac:dyDescent="0.25">
      <c r="A217" s="49" t="s">
        <v>217</v>
      </c>
      <c r="B217" s="49" t="s">
        <v>751</v>
      </c>
      <c r="C217" s="50" t="s">
        <v>796</v>
      </c>
      <c r="D217" s="51">
        <v>181414391</v>
      </c>
      <c r="E217" s="51">
        <v>22678350.150000006</v>
      </c>
      <c r="F217" s="51">
        <v>3863064.61</v>
      </c>
      <c r="G217" s="51">
        <v>18815285.540000003</v>
      </c>
    </row>
    <row r="218" spans="1:7" x14ac:dyDescent="0.25">
      <c r="A218" s="49" t="s">
        <v>220</v>
      </c>
      <c r="B218" s="49" t="s">
        <v>752</v>
      </c>
      <c r="C218" s="50" t="s">
        <v>797</v>
      </c>
      <c r="D218" s="51">
        <v>289756359</v>
      </c>
      <c r="E218" s="51">
        <v>42121036.670000002</v>
      </c>
      <c r="F218" s="51">
        <v>13080577.810000001</v>
      </c>
      <c r="G218" s="51">
        <v>29040458.860000007</v>
      </c>
    </row>
    <row r="219" spans="1:7" x14ac:dyDescent="0.25">
      <c r="A219" s="49" t="s">
        <v>222</v>
      </c>
      <c r="B219" s="49" t="s">
        <v>753</v>
      </c>
      <c r="C219" s="50" t="s">
        <v>798</v>
      </c>
      <c r="D219" s="51">
        <v>4312546053</v>
      </c>
      <c r="E219" s="51">
        <v>473765878.71000004</v>
      </c>
      <c r="F219" s="51">
        <v>26829108.100000001</v>
      </c>
      <c r="G219" s="51">
        <v>446936770.60999995</v>
      </c>
    </row>
    <row r="220" spans="1:7" x14ac:dyDescent="0.25">
      <c r="A220" s="49" t="s">
        <v>228</v>
      </c>
      <c r="B220" s="49" t="s">
        <v>754</v>
      </c>
      <c r="C220" s="50" t="s">
        <v>799</v>
      </c>
      <c r="D220" s="51">
        <v>1550233119</v>
      </c>
      <c r="E220" s="51">
        <v>217188693.08000001</v>
      </c>
      <c r="F220" s="51">
        <v>74165159.870000005</v>
      </c>
      <c r="G220" s="51">
        <v>143023533.20999995</v>
      </c>
    </row>
    <row r="221" spans="1:7" x14ac:dyDescent="0.25">
      <c r="A221" s="49" t="s">
        <v>231</v>
      </c>
      <c r="B221" s="49" t="s">
        <v>755</v>
      </c>
      <c r="C221" s="50" t="s">
        <v>800</v>
      </c>
      <c r="D221" s="51">
        <v>5286187389</v>
      </c>
      <c r="E221" s="51">
        <v>584126501.45000017</v>
      </c>
      <c r="F221" s="51">
        <v>47150026.590000004</v>
      </c>
      <c r="G221" s="51">
        <v>536976474.8599999</v>
      </c>
    </row>
    <row r="222" spans="1:7" x14ac:dyDescent="0.25">
      <c r="A222" s="49" t="s">
        <v>234</v>
      </c>
      <c r="B222" s="49" t="s">
        <v>756</v>
      </c>
      <c r="C222" s="50" t="s">
        <v>801</v>
      </c>
      <c r="D222" s="51">
        <v>3354801092</v>
      </c>
      <c r="E222" s="51">
        <v>361792841.81</v>
      </c>
      <c r="F222" s="51">
        <v>36202611.949999996</v>
      </c>
      <c r="G222" s="51">
        <v>325590229.86000001</v>
      </c>
    </row>
  </sheetData>
  <sheetProtection algorithmName="SHA-512" hashValue="JFtBdR6PvQkj5ZXet0/dWP/os7c3OJtZPplIyGEtqCEUs//mMK1On+z+czY2F6p0e74sfn+689EM8kkO9HkSJA==" saltValue="dUy+aq0BJW+pWRn+GndvfQ==" spinCount="100000" sheet="1" objects="1" scenarios="1" selectLockedCells="1" selectUnlockedCells="1"/>
  <autoFilter ref="A5:G222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0"/>
  <sheetViews>
    <sheetView workbookViewId="0">
      <selection activeCell="A5" sqref="A5"/>
    </sheetView>
  </sheetViews>
  <sheetFormatPr defaultRowHeight="12.5" x14ac:dyDescent="0.25"/>
  <cols>
    <col min="1" max="1" width="10.1796875" style="40" customWidth="1"/>
    <col min="2" max="2" width="27.54296875" style="40" customWidth="1"/>
    <col min="3" max="3" width="8.54296875" style="40" customWidth="1"/>
    <col min="4" max="4" width="14.7265625" style="40" customWidth="1"/>
    <col min="5" max="5" width="14.453125" style="40" customWidth="1"/>
    <col min="6" max="6" width="12" style="40" customWidth="1"/>
    <col min="7" max="8" width="12.453125" style="40" bestFit="1" customWidth="1"/>
    <col min="9" max="9" width="13.54296875" style="40" bestFit="1" customWidth="1"/>
    <col min="10" max="256" width="8.7265625" style="40"/>
    <col min="257" max="257" width="10.1796875" style="40" customWidth="1"/>
    <col min="258" max="258" width="27.54296875" style="40" customWidth="1"/>
    <col min="259" max="259" width="8.54296875" style="40" customWidth="1"/>
    <col min="260" max="260" width="14.7265625" style="40" customWidth="1"/>
    <col min="261" max="261" width="14.453125" style="40" customWidth="1"/>
    <col min="262" max="262" width="12" style="40" customWidth="1"/>
    <col min="263" max="263" width="12.453125" style="40" bestFit="1" customWidth="1"/>
    <col min="264" max="264" width="48" style="40" customWidth="1"/>
    <col min="265" max="512" width="8.7265625" style="40"/>
    <col min="513" max="513" width="10.1796875" style="40" customWidth="1"/>
    <col min="514" max="514" width="27.54296875" style="40" customWidth="1"/>
    <col min="515" max="515" width="8.54296875" style="40" customWidth="1"/>
    <col min="516" max="516" width="14.7265625" style="40" customWidth="1"/>
    <col min="517" max="517" width="14.453125" style="40" customWidth="1"/>
    <col min="518" max="518" width="12" style="40" customWidth="1"/>
    <col min="519" max="519" width="12.453125" style="40" bestFit="1" customWidth="1"/>
    <col min="520" max="520" width="48" style="40" customWidth="1"/>
    <col min="521" max="768" width="8.7265625" style="40"/>
    <col min="769" max="769" width="10.1796875" style="40" customWidth="1"/>
    <col min="770" max="770" width="27.54296875" style="40" customWidth="1"/>
    <col min="771" max="771" width="8.54296875" style="40" customWidth="1"/>
    <col min="772" max="772" width="14.7265625" style="40" customWidth="1"/>
    <col min="773" max="773" width="14.453125" style="40" customWidth="1"/>
    <col min="774" max="774" width="12" style="40" customWidth="1"/>
    <col min="775" max="775" width="12.453125" style="40" bestFit="1" customWidth="1"/>
    <col min="776" max="776" width="48" style="40" customWidth="1"/>
    <col min="777" max="1024" width="8.7265625" style="40"/>
    <col min="1025" max="1025" width="10.1796875" style="40" customWidth="1"/>
    <col min="1026" max="1026" width="27.54296875" style="40" customWidth="1"/>
    <col min="1027" max="1027" width="8.54296875" style="40" customWidth="1"/>
    <col min="1028" max="1028" width="14.7265625" style="40" customWidth="1"/>
    <col min="1029" max="1029" width="14.453125" style="40" customWidth="1"/>
    <col min="1030" max="1030" width="12" style="40" customWidth="1"/>
    <col min="1031" max="1031" width="12.453125" style="40" bestFit="1" customWidth="1"/>
    <col min="1032" max="1032" width="48" style="40" customWidth="1"/>
    <col min="1033" max="1280" width="8.7265625" style="40"/>
    <col min="1281" max="1281" width="10.1796875" style="40" customWidth="1"/>
    <col min="1282" max="1282" width="27.54296875" style="40" customWidth="1"/>
    <col min="1283" max="1283" width="8.54296875" style="40" customWidth="1"/>
    <col min="1284" max="1284" width="14.7265625" style="40" customWidth="1"/>
    <col min="1285" max="1285" width="14.453125" style="40" customWidth="1"/>
    <col min="1286" max="1286" width="12" style="40" customWidth="1"/>
    <col min="1287" max="1287" width="12.453125" style="40" bestFit="1" customWidth="1"/>
    <col min="1288" max="1288" width="48" style="40" customWidth="1"/>
    <col min="1289" max="1536" width="8.7265625" style="40"/>
    <col min="1537" max="1537" width="10.1796875" style="40" customWidth="1"/>
    <col min="1538" max="1538" width="27.54296875" style="40" customWidth="1"/>
    <col min="1539" max="1539" width="8.54296875" style="40" customWidth="1"/>
    <col min="1540" max="1540" width="14.7265625" style="40" customWidth="1"/>
    <col min="1541" max="1541" width="14.453125" style="40" customWidth="1"/>
    <col min="1542" max="1542" width="12" style="40" customWidth="1"/>
    <col min="1543" max="1543" width="12.453125" style="40" bestFit="1" customWidth="1"/>
    <col min="1544" max="1544" width="48" style="40" customWidth="1"/>
    <col min="1545" max="1792" width="8.7265625" style="40"/>
    <col min="1793" max="1793" width="10.1796875" style="40" customWidth="1"/>
    <col min="1794" max="1794" width="27.54296875" style="40" customWidth="1"/>
    <col min="1795" max="1795" width="8.54296875" style="40" customWidth="1"/>
    <col min="1796" max="1796" width="14.7265625" style="40" customWidth="1"/>
    <col min="1797" max="1797" width="14.453125" style="40" customWidth="1"/>
    <col min="1798" max="1798" width="12" style="40" customWidth="1"/>
    <col min="1799" max="1799" width="12.453125" style="40" bestFit="1" customWidth="1"/>
    <col min="1800" max="1800" width="48" style="40" customWidth="1"/>
    <col min="1801" max="2048" width="8.7265625" style="40"/>
    <col min="2049" max="2049" width="10.1796875" style="40" customWidth="1"/>
    <col min="2050" max="2050" width="27.54296875" style="40" customWidth="1"/>
    <col min="2051" max="2051" width="8.54296875" style="40" customWidth="1"/>
    <col min="2052" max="2052" width="14.7265625" style="40" customWidth="1"/>
    <col min="2053" max="2053" width="14.453125" style="40" customWidth="1"/>
    <col min="2054" max="2054" width="12" style="40" customWidth="1"/>
    <col min="2055" max="2055" width="12.453125" style="40" bestFit="1" customWidth="1"/>
    <col min="2056" max="2056" width="48" style="40" customWidth="1"/>
    <col min="2057" max="2304" width="8.7265625" style="40"/>
    <col min="2305" max="2305" width="10.1796875" style="40" customWidth="1"/>
    <col min="2306" max="2306" width="27.54296875" style="40" customWidth="1"/>
    <col min="2307" max="2307" width="8.54296875" style="40" customWidth="1"/>
    <col min="2308" max="2308" width="14.7265625" style="40" customWidth="1"/>
    <col min="2309" max="2309" width="14.453125" style="40" customWidth="1"/>
    <col min="2310" max="2310" width="12" style="40" customWidth="1"/>
    <col min="2311" max="2311" width="12.453125" style="40" bestFit="1" customWidth="1"/>
    <col min="2312" max="2312" width="48" style="40" customWidth="1"/>
    <col min="2313" max="2560" width="8.7265625" style="40"/>
    <col min="2561" max="2561" width="10.1796875" style="40" customWidth="1"/>
    <col min="2562" max="2562" width="27.54296875" style="40" customWidth="1"/>
    <col min="2563" max="2563" width="8.54296875" style="40" customWidth="1"/>
    <col min="2564" max="2564" width="14.7265625" style="40" customWidth="1"/>
    <col min="2565" max="2565" width="14.453125" style="40" customWidth="1"/>
    <col min="2566" max="2566" width="12" style="40" customWidth="1"/>
    <col min="2567" max="2567" width="12.453125" style="40" bestFit="1" customWidth="1"/>
    <col min="2568" max="2568" width="48" style="40" customWidth="1"/>
    <col min="2569" max="2816" width="8.7265625" style="40"/>
    <col min="2817" max="2817" width="10.1796875" style="40" customWidth="1"/>
    <col min="2818" max="2818" width="27.54296875" style="40" customWidth="1"/>
    <col min="2819" max="2819" width="8.54296875" style="40" customWidth="1"/>
    <col min="2820" max="2820" width="14.7265625" style="40" customWidth="1"/>
    <col min="2821" max="2821" width="14.453125" style="40" customWidth="1"/>
    <col min="2822" max="2822" width="12" style="40" customWidth="1"/>
    <col min="2823" max="2823" width="12.453125" style="40" bestFit="1" customWidth="1"/>
    <col min="2824" max="2824" width="48" style="40" customWidth="1"/>
    <col min="2825" max="3072" width="8.7265625" style="40"/>
    <col min="3073" max="3073" width="10.1796875" style="40" customWidth="1"/>
    <col min="3074" max="3074" width="27.54296875" style="40" customWidth="1"/>
    <col min="3075" max="3075" width="8.54296875" style="40" customWidth="1"/>
    <col min="3076" max="3076" width="14.7265625" style="40" customWidth="1"/>
    <col min="3077" max="3077" width="14.453125" style="40" customWidth="1"/>
    <col min="3078" max="3078" width="12" style="40" customWidth="1"/>
    <col min="3079" max="3079" width="12.453125" style="40" bestFit="1" customWidth="1"/>
    <col min="3080" max="3080" width="48" style="40" customWidth="1"/>
    <col min="3081" max="3328" width="8.7265625" style="40"/>
    <col min="3329" max="3329" width="10.1796875" style="40" customWidth="1"/>
    <col min="3330" max="3330" width="27.54296875" style="40" customWidth="1"/>
    <col min="3331" max="3331" width="8.54296875" style="40" customWidth="1"/>
    <col min="3332" max="3332" width="14.7265625" style="40" customWidth="1"/>
    <col min="3333" max="3333" width="14.453125" style="40" customWidth="1"/>
    <col min="3334" max="3334" width="12" style="40" customWidth="1"/>
    <col min="3335" max="3335" width="12.453125" style="40" bestFit="1" customWidth="1"/>
    <col min="3336" max="3336" width="48" style="40" customWidth="1"/>
    <col min="3337" max="3584" width="8.7265625" style="40"/>
    <col min="3585" max="3585" width="10.1796875" style="40" customWidth="1"/>
    <col min="3586" max="3586" width="27.54296875" style="40" customWidth="1"/>
    <col min="3587" max="3587" width="8.54296875" style="40" customWidth="1"/>
    <col min="3588" max="3588" width="14.7265625" style="40" customWidth="1"/>
    <col min="3589" max="3589" width="14.453125" style="40" customWidth="1"/>
    <col min="3590" max="3590" width="12" style="40" customWidth="1"/>
    <col min="3591" max="3591" width="12.453125" style="40" bestFit="1" customWidth="1"/>
    <col min="3592" max="3592" width="48" style="40" customWidth="1"/>
    <col min="3593" max="3840" width="8.7265625" style="40"/>
    <col min="3841" max="3841" width="10.1796875" style="40" customWidth="1"/>
    <col min="3842" max="3842" width="27.54296875" style="40" customWidth="1"/>
    <col min="3843" max="3843" width="8.54296875" style="40" customWidth="1"/>
    <col min="3844" max="3844" width="14.7265625" style="40" customWidth="1"/>
    <col min="3845" max="3845" width="14.453125" style="40" customWidth="1"/>
    <col min="3846" max="3846" width="12" style="40" customWidth="1"/>
    <col min="3847" max="3847" width="12.453125" style="40" bestFit="1" customWidth="1"/>
    <col min="3848" max="3848" width="48" style="40" customWidth="1"/>
    <col min="3849" max="4096" width="8.7265625" style="40"/>
    <col min="4097" max="4097" width="10.1796875" style="40" customWidth="1"/>
    <col min="4098" max="4098" width="27.54296875" style="40" customWidth="1"/>
    <col min="4099" max="4099" width="8.54296875" style="40" customWidth="1"/>
    <col min="4100" max="4100" width="14.7265625" style="40" customWidth="1"/>
    <col min="4101" max="4101" width="14.453125" style="40" customWidth="1"/>
    <col min="4102" max="4102" width="12" style="40" customWidth="1"/>
    <col min="4103" max="4103" width="12.453125" style="40" bestFit="1" customWidth="1"/>
    <col min="4104" max="4104" width="48" style="40" customWidth="1"/>
    <col min="4105" max="4352" width="8.7265625" style="40"/>
    <col min="4353" max="4353" width="10.1796875" style="40" customWidth="1"/>
    <col min="4354" max="4354" width="27.54296875" style="40" customWidth="1"/>
    <col min="4355" max="4355" width="8.54296875" style="40" customWidth="1"/>
    <col min="4356" max="4356" width="14.7265625" style="40" customWidth="1"/>
    <col min="4357" max="4357" width="14.453125" style="40" customWidth="1"/>
    <col min="4358" max="4358" width="12" style="40" customWidth="1"/>
    <col min="4359" max="4359" width="12.453125" style="40" bestFit="1" customWidth="1"/>
    <col min="4360" max="4360" width="48" style="40" customWidth="1"/>
    <col min="4361" max="4608" width="8.7265625" style="40"/>
    <col min="4609" max="4609" width="10.1796875" style="40" customWidth="1"/>
    <col min="4610" max="4610" width="27.54296875" style="40" customWidth="1"/>
    <col min="4611" max="4611" width="8.54296875" style="40" customWidth="1"/>
    <col min="4612" max="4612" width="14.7265625" style="40" customWidth="1"/>
    <col min="4613" max="4613" width="14.453125" style="40" customWidth="1"/>
    <col min="4614" max="4614" width="12" style="40" customWidth="1"/>
    <col min="4615" max="4615" width="12.453125" style="40" bestFit="1" customWidth="1"/>
    <col min="4616" max="4616" width="48" style="40" customWidth="1"/>
    <col min="4617" max="4864" width="8.7265625" style="40"/>
    <col min="4865" max="4865" width="10.1796875" style="40" customWidth="1"/>
    <col min="4866" max="4866" width="27.54296875" style="40" customWidth="1"/>
    <col min="4867" max="4867" width="8.54296875" style="40" customWidth="1"/>
    <col min="4868" max="4868" width="14.7265625" style="40" customWidth="1"/>
    <col min="4869" max="4869" width="14.453125" style="40" customWidth="1"/>
    <col min="4870" max="4870" width="12" style="40" customWidth="1"/>
    <col min="4871" max="4871" width="12.453125" style="40" bestFit="1" customWidth="1"/>
    <col min="4872" max="4872" width="48" style="40" customWidth="1"/>
    <col min="4873" max="5120" width="8.7265625" style="40"/>
    <col min="5121" max="5121" width="10.1796875" style="40" customWidth="1"/>
    <col min="5122" max="5122" width="27.54296875" style="40" customWidth="1"/>
    <col min="5123" max="5123" width="8.54296875" style="40" customWidth="1"/>
    <col min="5124" max="5124" width="14.7265625" style="40" customWidth="1"/>
    <col min="5125" max="5125" width="14.453125" style="40" customWidth="1"/>
    <col min="5126" max="5126" width="12" style="40" customWidth="1"/>
    <col min="5127" max="5127" width="12.453125" style="40" bestFit="1" customWidth="1"/>
    <col min="5128" max="5128" width="48" style="40" customWidth="1"/>
    <col min="5129" max="5376" width="8.7265625" style="40"/>
    <col min="5377" max="5377" width="10.1796875" style="40" customWidth="1"/>
    <col min="5378" max="5378" width="27.54296875" style="40" customWidth="1"/>
    <col min="5379" max="5379" width="8.54296875" style="40" customWidth="1"/>
    <col min="5380" max="5380" width="14.7265625" style="40" customWidth="1"/>
    <col min="5381" max="5381" width="14.453125" style="40" customWidth="1"/>
    <col min="5382" max="5382" width="12" style="40" customWidth="1"/>
    <col min="5383" max="5383" width="12.453125" style="40" bestFit="1" customWidth="1"/>
    <col min="5384" max="5384" width="48" style="40" customWidth="1"/>
    <col min="5385" max="5632" width="8.7265625" style="40"/>
    <col min="5633" max="5633" width="10.1796875" style="40" customWidth="1"/>
    <col min="5634" max="5634" width="27.54296875" style="40" customWidth="1"/>
    <col min="5635" max="5635" width="8.54296875" style="40" customWidth="1"/>
    <col min="5636" max="5636" width="14.7265625" style="40" customWidth="1"/>
    <col min="5637" max="5637" width="14.453125" style="40" customWidth="1"/>
    <col min="5638" max="5638" width="12" style="40" customWidth="1"/>
    <col min="5639" max="5639" width="12.453125" style="40" bestFit="1" customWidth="1"/>
    <col min="5640" max="5640" width="48" style="40" customWidth="1"/>
    <col min="5641" max="5888" width="8.7265625" style="40"/>
    <col min="5889" max="5889" width="10.1796875" style="40" customWidth="1"/>
    <col min="5890" max="5890" width="27.54296875" style="40" customWidth="1"/>
    <col min="5891" max="5891" width="8.54296875" style="40" customWidth="1"/>
    <col min="5892" max="5892" width="14.7265625" style="40" customWidth="1"/>
    <col min="5893" max="5893" width="14.453125" style="40" customWidth="1"/>
    <col min="5894" max="5894" width="12" style="40" customWidth="1"/>
    <col min="5895" max="5895" width="12.453125" style="40" bestFit="1" customWidth="1"/>
    <col min="5896" max="5896" width="48" style="40" customWidth="1"/>
    <col min="5897" max="6144" width="8.7265625" style="40"/>
    <col min="6145" max="6145" width="10.1796875" style="40" customWidth="1"/>
    <col min="6146" max="6146" width="27.54296875" style="40" customWidth="1"/>
    <col min="6147" max="6147" width="8.54296875" style="40" customWidth="1"/>
    <col min="6148" max="6148" width="14.7265625" style="40" customWidth="1"/>
    <col min="6149" max="6149" width="14.453125" style="40" customWidth="1"/>
    <col min="6150" max="6150" width="12" style="40" customWidth="1"/>
    <col min="6151" max="6151" width="12.453125" style="40" bestFit="1" customWidth="1"/>
    <col min="6152" max="6152" width="48" style="40" customWidth="1"/>
    <col min="6153" max="6400" width="8.7265625" style="40"/>
    <col min="6401" max="6401" width="10.1796875" style="40" customWidth="1"/>
    <col min="6402" max="6402" width="27.54296875" style="40" customWidth="1"/>
    <col min="6403" max="6403" width="8.54296875" style="40" customWidth="1"/>
    <col min="6404" max="6404" width="14.7265625" style="40" customWidth="1"/>
    <col min="6405" max="6405" width="14.453125" style="40" customWidth="1"/>
    <col min="6406" max="6406" width="12" style="40" customWidth="1"/>
    <col min="6407" max="6407" width="12.453125" style="40" bestFit="1" customWidth="1"/>
    <col min="6408" max="6408" width="48" style="40" customWidth="1"/>
    <col min="6409" max="6656" width="8.7265625" style="40"/>
    <col min="6657" max="6657" width="10.1796875" style="40" customWidth="1"/>
    <col min="6658" max="6658" width="27.54296875" style="40" customWidth="1"/>
    <col min="6659" max="6659" width="8.54296875" style="40" customWidth="1"/>
    <col min="6660" max="6660" width="14.7265625" style="40" customWidth="1"/>
    <col min="6661" max="6661" width="14.453125" style="40" customWidth="1"/>
    <col min="6662" max="6662" width="12" style="40" customWidth="1"/>
    <col min="6663" max="6663" width="12.453125" style="40" bestFit="1" customWidth="1"/>
    <col min="6664" max="6664" width="48" style="40" customWidth="1"/>
    <col min="6665" max="6912" width="8.7265625" style="40"/>
    <col min="6913" max="6913" width="10.1796875" style="40" customWidth="1"/>
    <col min="6914" max="6914" width="27.54296875" style="40" customWidth="1"/>
    <col min="6915" max="6915" width="8.54296875" style="40" customWidth="1"/>
    <col min="6916" max="6916" width="14.7265625" style="40" customWidth="1"/>
    <col min="6917" max="6917" width="14.453125" style="40" customWidth="1"/>
    <col min="6918" max="6918" width="12" style="40" customWidth="1"/>
    <col min="6919" max="6919" width="12.453125" style="40" bestFit="1" customWidth="1"/>
    <col min="6920" max="6920" width="48" style="40" customWidth="1"/>
    <col min="6921" max="7168" width="8.7265625" style="40"/>
    <col min="7169" max="7169" width="10.1796875" style="40" customWidth="1"/>
    <col min="7170" max="7170" width="27.54296875" style="40" customWidth="1"/>
    <col min="7171" max="7171" width="8.54296875" style="40" customWidth="1"/>
    <col min="7172" max="7172" width="14.7265625" style="40" customWidth="1"/>
    <col min="7173" max="7173" width="14.453125" style="40" customWidth="1"/>
    <col min="7174" max="7174" width="12" style="40" customWidth="1"/>
    <col min="7175" max="7175" width="12.453125" style="40" bestFit="1" customWidth="1"/>
    <col min="7176" max="7176" width="48" style="40" customWidth="1"/>
    <col min="7177" max="7424" width="8.7265625" style="40"/>
    <col min="7425" max="7425" width="10.1796875" style="40" customWidth="1"/>
    <col min="7426" max="7426" width="27.54296875" style="40" customWidth="1"/>
    <col min="7427" max="7427" width="8.54296875" style="40" customWidth="1"/>
    <col min="7428" max="7428" width="14.7265625" style="40" customWidth="1"/>
    <col min="7429" max="7429" width="14.453125" style="40" customWidth="1"/>
    <col min="7430" max="7430" width="12" style="40" customWidth="1"/>
    <col min="7431" max="7431" width="12.453125" style="40" bestFit="1" customWidth="1"/>
    <col min="7432" max="7432" width="48" style="40" customWidth="1"/>
    <col min="7433" max="7680" width="8.7265625" style="40"/>
    <col min="7681" max="7681" width="10.1796875" style="40" customWidth="1"/>
    <col min="7682" max="7682" width="27.54296875" style="40" customWidth="1"/>
    <col min="7683" max="7683" width="8.54296875" style="40" customWidth="1"/>
    <col min="7684" max="7684" width="14.7265625" style="40" customWidth="1"/>
    <col min="7685" max="7685" width="14.453125" style="40" customWidth="1"/>
    <col min="7686" max="7686" width="12" style="40" customWidth="1"/>
    <col min="7687" max="7687" width="12.453125" style="40" bestFit="1" customWidth="1"/>
    <col min="7688" max="7688" width="48" style="40" customWidth="1"/>
    <col min="7689" max="7936" width="8.7265625" style="40"/>
    <col min="7937" max="7937" width="10.1796875" style="40" customWidth="1"/>
    <col min="7938" max="7938" width="27.54296875" style="40" customWidth="1"/>
    <col min="7939" max="7939" width="8.54296875" style="40" customWidth="1"/>
    <col min="7940" max="7940" width="14.7265625" style="40" customWidth="1"/>
    <col min="7941" max="7941" width="14.453125" style="40" customWidth="1"/>
    <col min="7942" max="7942" width="12" style="40" customWidth="1"/>
    <col min="7943" max="7943" width="12.453125" style="40" bestFit="1" customWidth="1"/>
    <col min="7944" max="7944" width="48" style="40" customWidth="1"/>
    <col min="7945" max="8192" width="8.7265625" style="40"/>
    <col min="8193" max="8193" width="10.1796875" style="40" customWidth="1"/>
    <col min="8194" max="8194" width="27.54296875" style="40" customWidth="1"/>
    <col min="8195" max="8195" width="8.54296875" style="40" customWidth="1"/>
    <col min="8196" max="8196" width="14.7265625" style="40" customWidth="1"/>
    <col min="8197" max="8197" width="14.453125" style="40" customWidth="1"/>
    <col min="8198" max="8198" width="12" style="40" customWidth="1"/>
    <col min="8199" max="8199" width="12.453125" style="40" bestFit="1" customWidth="1"/>
    <col min="8200" max="8200" width="48" style="40" customWidth="1"/>
    <col min="8201" max="8448" width="8.7265625" style="40"/>
    <col min="8449" max="8449" width="10.1796875" style="40" customWidth="1"/>
    <col min="8450" max="8450" width="27.54296875" style="40" customWidth="1"/>
    <col min="8451" max="8451" width="8.54296875" style="40" customWidth="1"/>
    <col min="8452" max="8452" width="14.7265625" style="40" customWidth="1"/>
    <col min="8453" max="8453" width="14.453125" style="40" customWidth="1"/>
    <col min="8454" max="8454" width="12" style="40" customWidth="1"/>
    <col min="8455" max="8455" width="12.453125" style="40" bestFit="1" customWidth="1"/>
    <col min="8456" max="8456" width="48" style="40" customWidth="1"/>
    <col min="8457" max="8704" width="8.7265625" style="40"/>
    <col min="8705" max="8705" width="10.1796875" style="40" customWidth="1"/>
    <col min="8706" max="8706" width="27.54296875" style="40" customWidth="1"/>
    <col min="8707" max="8707" width="8.54296875" style="40" customWidth="1"/>
    <col min="8708" max="8708" width="14.7265625" style="40" customWidth="1"/>
    <col min="8709" max="8709" width="14.453125" style="40" customWidth="1"/>
    <col min="8710" max="8710" width="12" style="40" customWidth="1"/>
    <col min="8711" max="8711" width="12.453125" style="40" bestFit="1" customWidth="1"/>
    <col min="8712" max="8712" width="48" style="40" customWidth="1"/>
    <col min="8713" max="8960" width="8.7265625" style="40"/>
    <col min="8961" max="8961" width="10.1796875" style="40" customWidth="1"/>
    <col min="8962" max="8962" width="27.54296875" style="40" customWidth="1"/>
    <col min="8963" max="8963" width="8.54296875" style="40" customWidth="1"/>
    <col min="8964" max="8964" width="14.7265625" style="40" customWidth="1"/>
    <col min="8965" max="8965" width="14.453125" style="40" customWidth="1"/>
    <col min="8966" max="8966" width="12" style="40" customWidth="1"/>
    <col min="8967" max="8967" width="12.453125" style="40" bestFit="1" customWidth="1"/>
    <col min="8968" max="8968" width="48" style="40" customWidth="1"/>
    <col min="8969" max="9216" width="8.7265625" style="40"/>
    <col min="9217" max="9217" width="10.1796875" style="40" customWidth="1"/>
    <col min="9218" max="9218" width="27.54296875" style="40" customWidth="1"/>
    <col min="9219" max="9219" width="8.54296875" style="40" customWidth="1"/>
    <col min="9220" max="9220" width="14.7265625" style="40" customWidth="1"/>
    <col min="9221" max="9221" width="14.453125" style="40" customWidth="1"/>
    <col min="9222" max="9222" width="12" style="40" customWidth="1"/>
    <col min="9223" max="9223" width="12.453125" style="40" bestFit="1" customWidth="1"/>
    <col min="9224" max="9224" width="48" style="40" customWidth="1"/>
    <col min="9225" max="9472" width="8.7265625" style="40"/>
    <col min="9473" max="9473" width="10.1796875" style="40" customWidth="1"/>
    <col min="9474" max="9474" width="27.54296875" style="40" customWidth="1"/>
    <col min="9475" max="9475" width="8.54296875" style="40" customWidth="1"/>
    <col min="9476" max="9476" width="14.7265625" style="40" customWidth="1"/>
    <col min="9477" max="9477" width="14.453125" style="40" customWidth="1"/>
    <col min="9478" max="9478" width="12" style="40" customWidth="1"/>
    <col min="9479" max="9479" width="12.453125" style="40" bestFit="1" customWidth="1"/>
    <col min="9480" max="9480" width="48" style="40" customWidth="1"/>
    <col min="9481" max="9728" width="8.7265625" style="40"/>
    <col min="9729" max="9729" width="10.1796875" style="40" customWidth="1"/>
    <col min="9730" max="9730" width="27.54296875" style="40" customWidth="1"/>
    <col min="9731" max="9731" width="8.54296875" style="40" customWidth="1"/>
    <col min="9732" max="9732" width="14.7265625" style="40" customWidth="1"/>
    <col min="9733" max="9733" width="14.453125" style="40" customWidth="1"/>
    <col min="9734" max="9734" width="12" style="40" customWidth="1"/>
    <col min="9735" max="9735" width="12.453125" style="40" bestFit="1" customWidth="1"/>
    <col min="9736" max="9736" width="48" style="40" customWidth="1"/>
    <col min="9737" max="9984" width="8.7265625" style="40"/>
    <col min="9985" max="9985" width="10.1796875" style="40" customWidth="1"/>
    <col min="9986" max="9986" width="27.54296875" style="40" customWidth="1"/>
    <col min="9987" max="9987" width="8.54296875" style="40" customWidth="1"/>
    <col min="9988" max="9988" width="14.7265625" style="40" customWidth="1"/>
    <col min="9989" max="9989" width="14.453125" style="40" customWidth="1"/>
    <col min="9990" max="9990" width="12" style="40" customWidth="1"/>
    <col min="9991" max="9991" width="12.453125" style="40" bestFit="1" customWidth="1"/>
    <col min="9992" max="9992" width="48" style="40" customWidth="1"/>
    <col min="9993" max="10240" width="8.7265625" style="40"/>
    <col min="10241" max="10241" width="10.1796875" style="40" customWidth="1"/>
    <col min="10242" max="10242" width="27.54296875" style="40" customWidth="1"/>
    <col min="10243" max="10243" width="8.54296875" style="40" customWidth="1"/>
    <col min="10244" max="10244" width="14.7265625" style="40" customWidth="1"/>
    <col min="10245" max="10245" width="14.453125" style="40" customWidth="1"/>
    <col min="10246" max="10246" width="12" style="40" customWidth="1"/>
    <col min="10247" max="10247" width="12.453125" style="40" bestFit="1" customWidth="1"/>
    <col min="10248" max="10248" width="48" style="40" customWidth="1"/>
    <col min="10249" max="10496" width="8.7265625" style="40"/>
    <col min="10497" max="10497" width="10.1796875" style="40" customWidth="1"/>
    <col min="10498" max="10498" width="27.54296875" style="40" customWidth="1"/>
    <col min="10499" max="10499" width="8.54296875" style="40" customWidth="1"/>
    <col min="10500" max="10500" width="14.7265625" style="40" customWidth="1"/>
    <col min="10501" max="10501" width="14.453125" style="40" customWidth="1"/>
    <col min="10502" max="10502" width="12" style="40" customWidth="1"/>
    <col min="10503" max="10503" width="12.453125" style="40" bestFit="1" customWidth="1"/>
    <col min="10504" max="10504" width="48" style="40" customWidth="1"/>
    <col min="10505" max="10752" width="8.7265625" style="40"/>
    <col min="10753" max="10753" width="10.1796875" style="40" customWidth="1"/>
    <col min="10754" max="10754" width="27.54296875" style="40" customWidth="1"/>
    <col min="10755" max="10755" width="8.54296875" style="40" customWidth="1"/>
    <col min="10756" max="10756" width="14.7265625" style="40" customWidth="1"/>
    <col min="10757" max="10757" width="14.453125" style="40" customWidth="1"/>
    <col min="10758" max="10758" width="12" style="40" customWidth="1"/>
    <col min="10759" max="10759" width="12.453125" style="40" bestFit="1" customWidth="1"/>
    <col min="10760" max="10760" width="48" style="40" customWidth="1"/>
    <col min="10761" max="11008" width="8.7265625" style="40"/>
    <col min="11009" max="11009" width="10.1796875" style="40" customWidth="1"/>
    <col min="11010" max="11010" width="27.54296875" style="40" customWidth="1"/>
    <col min="11011" max="11011" width="8.54296875" style="40" customWidth="1"/>
    <col min="11012" max="11012" width="14.7265625" style="40" customWidth="1"/>
    <col min="11013" max="11013" width="14.453125" style="40" customWidth="1"/>
    <col min="11014" max="11014" width="12" style="40" customWidth="1"/>
    <col min="11015" max="11015" width="12.453125" style="40" bestFit="1" customWidth="1"/>
    <col min="11016" max="11016" width="48" style="40" customWidth="1"/>
    <col min="11017" max="11264" width="8.7265625" style="40"/>
    <col min="11265" max="11265" width="10.1796875" style="40" customWidth="1"/>
    <col min="11266" max="11266" width="27.54296875" style="40" customWidth="1"/>
    <col min="11267" max="11267" width="8.54296875" style="40" customWidth="1"/>
    <col min="11268" max="11268" width="14.7265625" style="40" customWidth="1"/>
    <col min="11269" max="11269" width="14.453125" style="40" customWidth="1"/>
    <col min="11270" max="11270" width="12" style="40" customWidth="1"/>
    <col min="11271" max="11271" width="12.453125" style="40" bestFit="1" customWidth="1"/>
    <col min="11272" max="11272" width="48" style="40" customWidth="1"/>
    <col min="11273" max="11520" width="8.7265625" style="40"/>
    <col min="11521" max="11521" width="10.1796875" style="40" customWidth="1"/>
    <col min="11522" max="11522" width="27.54296875" style="40" customWidth="1"/>
    <col min="11523" max="11523" width="8.54296875" style="40" customWidth="1"/>
    <col min="11524" max="11524" width="14.7265625" style="40" customWidth="1"/>
    <col min="11525" max="11525" width="14.453125" style="40" customWidth="1"/>
    <col min="11526" max="11526" width="12" style="40" customWidth="1"/>
    <col min="11527" max="11527" width="12.453125" style="40" bestFit="1" customWidth="1"/>
    <col min="11528" max="11528" width="48" style="40" customWidth="1"/>
    <col min="11529" max="11776" width="8.7265625" style="40"/>
    <col min="11777" max="11777" width="10.1796875" style="40" customWidth="1"/>
    <col min="11778" max="11778" width="27.54296875" style="40" customWidth="1"/>
    <col min="11779" max="11779" width="8.54296875" style="40" customWidth="1"/>
    <col min="11780" max="11780" width="14.7265625" style="40" customWidth="1"/>
    <col min="11781" max="11781" width="14.453125" style="40" customWidth="1"/>
    <col min="11782" max="11782" width="12" style="40" customWidth="1"/>
    <col min="11783" max="11783" width="12.453125" style="40" bestFit="1" customWidth="1"/>
    <col min="11784" max="11784" width="48" style="40" customWidth="1"/>
    <col min="11785" max="12032" width="8.7265625" style="40"/>
    <col min="12033" max="12033" width="10.1796875" style="40" customWidth="1"/>
    <col min="12034" max="12034" width="27.54296875" style="40" customWidth="1"/>
    <col min="12035" max="12035" width="8.54296875" style="40" customWidth="1"/>
    <col min="12036" max="12036" width="14.7265625" style="40" customWidth="1"/>
    <col min="12037" max="12037" width="14.453125" style="40" customWidth="1"/>
    <col min="12038" max="12038" width="12" style="40" customWidth="1"/>
    <col min="12039" max="12039" width="12.453125" style="40" bestFit="1" customWidth="1"/>
    <col min="12040" max="12040" width="48" style="40" customWidth="1"/>
    <col min="12041" max="12288" width="8.7265625" style="40"/>
    <col min="12289" max="12289" width="10.1796875" style="40" customWidth="1"/>
    <col min="12290" max="12290" width="27.54296875" style="40" customWidth="1"/>
    <col min="12291" max="12291" width="8.54296875" style="40" customWidth="1"/>
    <col min="12292" max="12292" width="14.7265625" style="40" customWidth="1"/>
    <col min="12293" max="12293" width="14.453125" style="40" customWidth="1"/>
    <col min="12294" max="12294" width="12" style="40" customWidth="1"/>
    <col min="12295" max="12295" width="12.453125" style="40" bestFit="1" customWidth="1"/>
    <col min="12296" max="12296" width="48" style="40" customWidth="1"/>
    <col min="12297" max="12544" width="8.7265625" style="40"/>
    <col min="12545" max="12545" width="10.1796875" style="40" customWidth="1"/>
    <col min="12546" max="12546" width="27.54296875" style="40" customWidth="1"/>
    <col min="12547" max="12547" width="8.54296875" style="40" customWidth="1"/>
    <col min="12548" max="12548" width="14.7265625" style="40" customWidth="1"/>
    <col min="12549" max="12549" width="14.453125" style="40" customWidth="1"/>
    <col min="12550" max="12550" width="12" style="40" customWidth="1"/>
    <col min="12551" max="12551" width="12.453125" style="40" bestFit="1" customWidth="1"/>
    <col min="12552" max="12552" width="48" style="40" customWidth="1"/>
    <col min="12553" max="12800" width="8.7265625" style="40"/>
    <col min="12801" max="12801" width="10.1796875" style="40" customWidth="1"/>
    <col min="12802" max="12802" width="27.54296875" style="40" customWidth="1"/>
    <col min="12803" max="12803" width="8.54296875" style="40" customWidth="1"/>
    <col min="12804" max="12804" width="14.7265625" style="40" customWidth="1"/>
    <col min="12805" max="12805" width="14.453125" style="40" customWidth="1"/>
    <col min="12806" max="12806" width="12" style="40" customWidth="1"/>
    <col min="12807" max="12807" width="12.453125" style="40" bestFit="1" customWidth="1"/>
    <col min="12808" max="12808" width="48" style="40" customWidth="1"/>
    <col min="12809" max="13056" width="8.7265625" style="40"/>
    <col min="13057" max="13057" width="10.1796875" style="40" customWidth="1"/>
    <col min="13058" max="13058" width="27.54296875" style="40" customWidth="1"/>
    <col min="13059" max="13059" width="8.54296875" style="40" customWidth="1"/>
    <col min="13060" max="13060" width="14.7265625" style="40" customWidth="1"/>
    <col min="13061" max="13061" width="14.453125" style="40" customWidth="1"/>
    <col min="13062" max="13062" width="12" style="40" customWidth="1"/>
    <col min="13063" max="13063" width="12.453125" style="40" bestFit="1" customWidth="1"/>
    <col min="13064" max="13064" width="48" style="40" customWidth="1"/>
    <col min="13065" max="13312" width="8.7265625" style="40"/>
    <col min="13313" max="13313" width="10.1796875" style="40" customWidth="1"/>
    <col min="13314" max="13314" width="27.54296875" style="40" customWidth="1"/>
    <col min="13315" max="13315" width="8.54296875" style="40" customWidth="1"/>
    <col min="13316" max="13316" width="14.7265625" style="40" customWidth="1"/>
    <col min="13317" max="13317" width="14.453125" style="40" customWidth="1"/>
    <col min="13318" max="13318" width="12" style="40" customWidth="1"/>
    <col min="13319" max="13319" width="12.453125" style="40" bestFit="1" customWidth="1"/>
    <col min="13320" max="13320" width="48" style="40" customWidth="1"/>
    <col min="13321" max="13568" width="8.7265625" style="40"/>
    <col min="13569" max="13569" width="10.1796875" style="40" customWidth="1"/>
    <col min="13570" max="13570" width="27.54296875" style="40" customWidth="1"/>
    <col min="13571" max="13571" width="8.54296875" style="40" customWidth="1"/>
    <col min="13572" max="13572" width="14.7265625" style="40" customWidth="1"/>
    <col min="13573" max="13573" width="14.453125" style="40" customWidth="1"/>
    <col min="13574" max="13574" width="12" style="40" customWidth="1"/>
    <col min="13575" max="13575" width="12.453125" style="40" bestFit="1" customWidth="1"/>
    <col min="13576" max="13576" width="48" style="40" customWidth="1"/>
    <col min="13577" max="13824" width="8.7265625" style="40"/>
    <col min="13825" max="13825" width="10.1796875" style="40" customWidth="1"/>
    <col min="13826" max="13826" width="27.54296875" style="40" customWidth="1"/>
    <col min="13827" max="13827" width="8.54296875" style="40" customWidth="1"/>
    <col min="13828" max="13828" width="14.7265625" style="40" customWidth="1"/>
    <col min="13829" max="13829" width="14.453125" style="40" customWidth="1"/>
    <col min="13830" max="13830" width="12" style="40" customWidth="1"/>
    <col min="13831" max="13831" width="12.453125" style="40" bestFit="1" customWidth="1"/>
    <col min="13832" max="13832" width="48" style="40" customWidth="1"/>
    <col min="13833" max="14080" width="8.7265625" style="40"/>
    <col min="14081" max="14081" width="10.1796875" style="40" customWidth="1"/>
    <col min="14082" max="14082" width="27.54296875" style="40" customWidth="1"/>
    <col min="14083" max="14083" width="8.54296875" style="40" customWidth="1"/>
    <col min="14084" max="14084" width="14.7265625" style="40" customWidth="1"/>
    <col min="14085" max="14085" width="14.453125" style="40" customWidth="1"/>
    <col min="14086" max="14086" width="12" style="40" customWidth="1"/>
    <col min="14087" max="14087" width="12.453125" style="40" bestFit="1" customWidth="1"/>
    <col min="14088" max="14088" width="48" style="40" customWidth="1"/>
    <col min="14089" max="14336" width="8.7265625" style="40"/>
    <col min="14337" max="14337" width="10.1796875" style="40" customWidth="1"/>
    <col min="14338" max="14338" width="27.54296875" style="40" customWidth="1"/>
    <col min="14339" max="14339" width="8.54296875" style="40" customWidth="1"/>
    <col min="14340" max="14340" width="14.7265625" style="40" customWidth="1"/>
    <col min="14341" max="14341" width="14.453125" style="40" customWidth="1"/>
    <col min="14342" max="14342" width="12" style="40" customWidth="1"/>
    <col min="14343" max="14343" width="12.453125" style="40" bestFit="1" customWidth="1"/>
    <col min="14344" max="14344" width="48" style="40" customWidth="1"/>
    <col min="14345" max="14592" width="8.7265625" style="40"/>
    <col min="14593" max="14593" width="10.1796875" style="40" customWidth="1"/>
    <col min="14594" max="14594" width="27.54296875" style="40" customWidth="1"/>
    <col min="14595" max="14595" width="8.54296875" style="40" customWidth="1"/>
    <col min="14596" max="14596" width="14.7265625" style="40" customWidth="1"/>
    <col min="14597" max="14597" width="14.453125" style="40" customWidth="1"/>
    <col min="14598" max="14598" width="12" style="40" customWidth="1"/>
    <col min="14599" max="14599" width="12.453125" style="40" bestFit="1" customWidth="1"/>
    <col min="14600" max="14600" width="48" style="40" customWidth="1"/>
    <col min="14601" max="14848" width="8.7265625" style="40"/>
    <col min="14849" max="14849" width="10.1796875" style="40" customWidth="1"/>
    <col min="14850" max="14850" width="27.54296875" style="40" customWidth="1"/>
    <col min="14851" max="14851" width="8.54296875" style="40" customWidth="1"/>
    <col min="14852" max="14852" width="14.7265625" style="40" customWidth="1"/>
    <col min="14853" max="14853" width="14.453125" style="40" customWidth="1"/>
    <col min="14854" max="14854" width="12" style="40" customWidth="1"/>
    <col min="14855" max="14855" width="12.453125" style="40" bestFit="1" customWidth="1"/>
    <col min="14856" max="14856" width="48" style="40" customWidth="1"/>
    <col min="14857" max="15104" width="8.7265625" style="40"/>
    <col min="15105" max="15105" width="10.1796875" style="40" customWidth="1"/>
    <col min="15106" max="15106" width="27.54296875" style="40" customWidth="1"/>
    <col min="15107" max="15107" width="8.54296875" style="40" customWidth="1"/>
    <col min="15108" max="15108" width="14.7265625" style="40" customWidth="1"/>
    <col min="15109" max="15109" width="14.453125" style="40" customWidth="1"/>
    <col min="15110" max="15110" width="12" style="40" customWidth="1"/>
    <col min="15111" max="15111" width="12.453125" style="40" bestFit="1" customWidth="1"/>
    <col min="15112" max="15112" width="48" style="40" customWidth="1"/>
    <col min="15113" max="15360" width="8.7265625" style="40"/>
    <col min="15361" max="15361" width="10.1796875" style="40" customWidth="1"/>
    <col min="15362" max="15362" width="27.54296875" style="40" customWidth="1"/>
    <col min="15363" max="15363" width="8.54296875" style="40" customWidth="1"/>
    <col min="15364" max="15364" width="14.7265625" style="40" customWidth="1"/>
    <col min="15365" max="15365" width="14.453125" style="40" customWidth="1"/>
    <col min="15366" max="15366" width="12" style="40" customWidth="1"/>
    <col min="15367" max="15367" width="12.453125" style="40" bestFit="1" customWidth="1"/>
    <col min="15368" max="15368" width="48" style="40" customWidth="1"/>
    <col min="15369" max="15616" width="8.7265625" style="40"/>
    <col min="15617" max="15617" width="10.1796875" style="40" customWidth="1"/>
    <col min="15618" max="15618" width="27.54296875" style="40" customWidth="1"/>
    <col min="15619" max="15619" width="8.54296875" style="40" customWidth="1"/>
    <col min="15620" max="15620" width="14.7265625" style="40" customWidth="1"/>
    <col min="15621" max="15621" width="14.453125" style="40" customWidth="1"/>
    <col min="15622" max="15622" width="12" style="40" customWidth="1"/>
    <col min="15623" max="15623" width="12.453125" style="40" bestFit="1" customWidth="1"/>
    <col min="15624" max="15624" width="48" style="40" customWidth="1"/>
    <col min="15625" max="15872" width="8.7265625" style="40"/>
    <col min="15873" max="15873" width="10.1796875" style="40" customWidth="1"/>
    <col min="15874" max="15874" width="27.54296875" style="40" customWidth="1"/>
    <col min="15875" max="15875" width="8.54296875" style="40" customWidth="1"/>
    <col min="15876" max="15876" width="14.7265625" style="40" customWidth="1"/>
    <col min="15877" max="15877" width="14.453125" style="40" customWidth="1"/>
    <col min="15878" max="15878" width="12" style="40" customWidth="1"/>
    <col min="15879" max="15879" width="12.453125" style="40" bestFit="1" customWidth="1"/>
    <col min="15880" max="15880" width="48" style="40" customWidth="1"/>
    <col min="15881" max="16128" width="8.7265625" style="40"/>
    <col min="16129" max="16129" width="10.1796875" style="40" customWidth="1"/>
    <col min="16130" max="16130" width="27.54296875" style="40" customWidth="1"/>
    <col min="16131" max="16131" width="8.54296875" style="40" customWidth="1"/>
    <col min="16132" max="16132" width="14.7265625" style="40" customWidth="1"/>
    <col min="16133" max="16133" width="14.453125" style="40" customWidth="1"/>
    <col min="16134" max="16134" width="12" style="40" customWidth="1"/>
    <col min="16135" max="16135" width="12.453125" style="40" bestFit="1" customWidth="1"/>
    <col min="16136" max="16136" width="48" style="40" customWidth="1"/>
    <col min="16137" max="16384" width="8.7265625" style="40"/>
  </cols>
  <sheetData>
    <row r="1" spans="1:8" ht="12.25" customHeight="1" x14ac:dyDescent="0.25">
      <c r="A1" s="38"/>
      <c r="B1" s="39" t="s">
        <v>377</v>
      </c>
      <c r="D1" s="41"/>
      <c r="E1" s="41"/>
      <c r="F1" s="41"/>
      <c r="G1" s="38"/>
    </row>
    <row r="2" spans="1:8" ht="12.25" customHeight="1" x14ac:dyDescent="0.25">
      <c r="A2" s="42" t="s">
        <v>378</v>
      </c>
      <c r="B2" s="43"/>
      <c r="G2" s="44" t="s">
        <v>379</v>
      </c>
    </row>
    <row r="3" spans="1:8" ht="12.25" customHeight="1" x14ac:dyDescent="0.25">
      <c r="A3" s="38" t="s">
        <v>380</v>
      </c>
      <c r="B3" s="45"/>
      <c r="C3" s="38" t="s">
        <v>381</v>
      </c>
      <c r="D3" s="45"/>
      <c r="E3" s="45"/>
      <c r="F3" s="38" t="s">
        <v>382</v>
      </c>
      <c r="G3" s="46" t="s">
        <v>383</v>
      </c>
    </row>
    <row r="4" spans="1:8" ht="12.25" customHeight="1" x14ac:dyDescent="0.25">
      <c r="A4" s="47" t="s">
        <v>384</v>
      </c>
      <c r="C4" s="48" t="s">
        <v>385</v>
      </c>
      <c r="D4" s="48" t="s">
        <v>386</v>
      </c>
      <c r="E4" s="47" t="s">
        <v>387</v>
      </c>
      <c r="F4" s="47" t="s">
        <v>388</v>
      </c>
      <c r="G4" s="47" t="s">
        <v>389</v>
      </c>
    </row>
    <row r="5" spans="1:8" ht="12.25" customHeight="1" x14ac:dyDescent="0.25">
      <c r="A5" s="47" t="s">
        <v>390</v>
      </c>
      <c r="B5" s="38" t="s">
        <v>391</v>
      </c>
      <c r="C5" s="48" t="s">
        <v>392</v>
      </c>
      <c r="D5" s="48" t="s">
        <v>393</v>
      </c>
      <c r="E5" s="47" t="s">
        <v>394</v>
      </c>
      <c r="F5" s="47" t="s">
        <v>395</v>
      </c>
      <c r="G5" s="47" t="s">
        <v>394</v>
      </c>
    </row>
    <row r="6" spans="1:8" ht="12.25" customHeight="1" x14ac:dyDescent="0.25">
      <c r="A6" s="49" t="s">
        <v>396</v>
      </c>
      <c r="B6" s="49" t="s">
        <v>397</v>
      </c>
      <c r="C6" s="50" t="s">
        <v>398</v>
      </c>
      <c r="D6" s="51">
        <v>29741881487.349998</v>
      </c>
      <c r="E6" s="51">
        <v>3491200754.9599996</v>
      </c>
      <c r="F6" s="51">
        <v>364238298.06999999</v>
      </c>
      <c r="G6" s="51">
        <v>3126962456.8899999</v>
      </c>
    </row>
    <row r="7" spans="1:8" ht="12.25" customHeight="1" x14ac:dyDescent="0.25">
      <c r="A7" s="49" t="s">
        <v>152</v>
      </c>
      <c r="B7" s="49" t="s">
        <v>399</v>
      </c>
      <c r="C7" s="50" t="s">
        <v>398</v>
      </c>
      <c r="D7" s="51">
        <v>29741881487.349998</v>
      </c>
      <c r="E7" s="51">
        <v>3491200754.9599996</v>
      </c>
      <c r="F7" s="51">
        <v>364238298.06999999</v>
      </c>
      <c r="G7" s="51">
        <v>3126962456.8899999</v>
      </c>
      <c r="H7" s="40" t="s">
        <v>757</v>
      </c>
    </row>
    <row r="8" spans="1:8" ht="12.25" customHeight="1" x14ac:dyDescent="0.25">
      <c r="A8" s="49" t="s">
        <v>148</v>
      </c>
      <c r="B8" s="49" t="s">
        <v>400</v>
      </c>
      <c r="C8" s="50" t="s">
        <v>398</v>
      </c>
      <c r="D8" s="51">
        <v>29741881487.349998</v>
      </c>
      <c r="E8" s="51">
        <v>3491200754.9599996</v>
      </c>
      <c r="F8" s="51">
        <v>364238298.06999999</v>
      </c>
      <c r="G8" s="51">
        <v>3126962456.8899999</v>
      </c>
    </row>
    <row r="9" spans="1:8" ht="12.25" customHeight="1" x14ac:dyDescent="0.25">
      <c r="A9" s="49" t="s">
        <v>155</v>
      </c>
      <c r="B9" s="49" t="s">
        <v>401</v>
      </c>
      <c r="C9" s="50" t="s">
        <v>402</v>
      </c>
      <c r="D9" s="51">
        <v>4231783756.8899999</v>
      </c>
      <c r="E9" s="51">
        <v>522830935.63999987</v>
      </c>
      <c r="F9" s="51">
        <v>63585397.110000007</v>
      </c>
      <c r="G9" s="51">
        <v>459245538.52999997</v>
      </c>
      <c r="H9" s="40" t="s">
        <v>757</v>
      </c>
    </row>
    <row r="10" spans="1:8" ht="12.25" customHeight="1" x14ac:dyDescent="0.25">
      <c r="A10" s="49" t="s">
        <v>157</v>
      </c>
      <c r="B10" s="49" t="s">
        <v>403</v>
      </c>
      <c r="C10" s="50" t="s">
        <v>404</v>
      </c>
      <c r="D10" s="51">
        <v>999373685.46999991</v>
      </c>
      <c r="E10" s="51">
        <v>145204473.50999999</v>
      </c>
      <c r="F10" s="51">
        <v>65681736.860000014</v>
      </c>
      <c r="G10" s="51">
        <v>79522736.649999991</v>
      </c>
      <c r="H10" s="40" t="s">
        <v>757</v>
      </c>
    </row>
    <row r="11" spans="1:8" ht="12.25" customHeight="1" x14ac:dyDescent="0.25">
      <c r="A11" s="49" t="s">
        <v>159</v>
      </c>
      <c r="B11" s="49" t="s">
        <v>405</v>
      </c>
      <c r="C11" s="50" t="s">
        <v>406</v>
      </c>
      <c r="D11" s="51">
        <v>933073478.56000006</v>
      </c>
      <c r="E11" s="51">
        <v>128684095.97999996</v>
      </c>
      <c r="F11" s="51">
        <v>7523389.9199999999</v>
      </c>
      <c r="G11" s="51">
        <v>121160706.05999997</v>
      </c>
      <c r="H11" s="40" t="s">
        <v>757</v>
      </c>
    </row>
    <row r="12" spans="1:8" ht="12.25" customHeight="1" x14ac:dyDescent="0.25">
      <c r="A12" s="49" t="s">
        <v>161</v>
      </c>
      <c r="B12" s="49" t="s">
        <v>407</v>
      </c>
      <c r="C12" s="50" t="s">
        <v>408</v>
      </c>
      <c r="D12" s="51">
        <v>1300218984.1900001</v>
      </c>
      <c r="E12" s="51">
        <v>164292977.08000001</v>
      </c>
      <c r="F12" s="51">
        <v>35232694.249999993</v>
      </c>
      <c r="G12" s="51">
        <v>129060282.83000001</v>
      </c>
      <c r="H12" s="40" t="s">
        <v>757</v>
      </c>
    </row>
    <row r="13" spans="1:8" ht="12.25" customHeight="1" x14ac:dyDescent="0.25">
      <c r="A13" s="49" t="s">
        <v>163</v>
      </c>
      <c r="B13" s="49" t="s">
        <v>409</v>
      </c>
      <c r="C13" s="50" t="s">
        <v>410</v>
      </c>
      <c r="D13" s="51">
        <v>70376273.329999998</v>
      </c>
      <c r="E13" s="51">
        <v>8497105.620000001</v>
      </c>
      <c r="F13" s="51">
        <v>2547699.2600000002</v>
      </c>
      <c r="G13" s="51">
        <v>5949406.3600000003</v>
      </c>
      <c r="H13" s="40" t="s">
        <v>757</v>
      </c>
    </row>
    <row r="14" spans="1:8" ht="12.25" customHeight="1" x14ac:dyDescent="0.25">
      <c r="A14" s="49" t="s">
        <v>165</v>
      </c>
      <c r="B14" s="49" t="s">
        <v>411</v>
      </c>
      <c r="C14" s="50" t="s">
        <v>412</v>
      </c>
      <c r="D14" s="51">
        <v>28155592.510000002</v>
      </c>
      <c r="E14" s="51">
        <v>3427344.06</v>
      </c>
      <c r="F14" s="51">
        <v>773081.74</v>
      </c>
      <c r="G14" s="51">
        <v>2654262.3200000003</v>
      </c>
      <c r="H14" s="40" t="s">
        <v>757</v>
      </c>
    </row>
    <row r="15" spans="1:8" ht="12.25" customHeight="1" x14ac:dyDescent="0.25">
      <c r="A15" s="49" t="s">
        <v>167</v>
      </c>
      <c r="B15" s="49" t="s">
        <v>413</v>
      </c>
      <c r="C15" s="50" t="s">
        <v>414</v>
      </c>
      <c r="D15" s="51">
        <v>105266731.35000001</v>
      </c>
      <c r="E15" s="51">
        <v>13465175.35</v>
      </c>
      <c r="F15" s="51">
        <v>2328598.0099999998</v>
      </c>
      <c r="G15" s="51">
        <v>11136577.339999998</v>
      </c>
      <c r="H15" s="40" t="s">
        <v>757</v>
      </c>
    </row>
    <row r="16" spans="1:8" ht="12.25" customHeight="1" x14ac:dyDescent="0.25">
      <c r="A16" s="49" t="s">
        <v>169</v>
      </c>
      <c r="B16" s="49" t="s">
        <v>415</v>
      </c>
      <c r="C16" s="50" t="s">
        <v>416</v>
      </c>
      <c r="D16" s="51">
        <v>1841181591.9699998</v>
      </c>
      <c r="E16" s="51">
        <v>215594795.16999999</v>
      </c>
      <c r="F16" s="51">
        <v>28705700.080000006</v>
      </c>
      <c r="G16" s="51">
        <v>186889095.08999997</v>
      </c>
      <c r="H16" s="40" t="s">
        <v>757</v>
      </c>
    </row>
    <row r="17" spans="1:8" ht="12.25" customHeight="1" x14ac:dyDescent="0.25">
      <c r="A17" s="49" t="s">
        <v>171</v>
      </c>
      <c r="B17" s="49" t="s">
        <v>417</v>
      </c>
      <c r="C17" s="50" t="s">
        <v>418</v>
      </c>
      <c r="D17" s="51">
        <v>1210743461.71</v>
      </c>
      <c r="E17" s="51">
        <v>132784615.02000001</v>
      </c>
      <c r="F17" s="51">
        <v>16350023.549999999</v>
      </c>
      <c r="G17" s="51">
        <v>116434591.47000003</v>
      </c>
      <c r="H17" s="40" t="s">
        <v>757</v>
      </c>
    </row>
    <row r="18" spans="1:8" ht="12.25" customHeight="1" x14ac:dyDescent="0.25">
      <c r="A18" s="49" t="s">
        <v>173</v>
      </c>
      <c r="B18" s="49" t="s">
        <v>419</v>
      </c>
      <c r="C18" s="50" t="s">
        <v>420</v>
      </c>
      <c r="D18" s="51">
        <v>476722</v>
      </c>
      <c r="E18" s="51">
        <v>72028.17</v>
      </c>
      <c r="F18" s="51">
        <v>68389.05</v>
      </c>
      <c r="G18" s="51">
        <v>3639.12</v>
      </c>
      <c r="H18" s="40" t="s">
        <v>757</v>
      </c>
    </row>
    <row r="19" spans="1:8" ht="12.25" customHeight="1" x14ac:dyDescent="0.25">
      <c r="A19" s="49" t="s">
        <v>175</v>
      </c>
      <c r="B19" s="49" t="s">
        <v>421</v>
      </c>
      <c r="C19" s="50" t="s">
        <v>422</v>
      </c>
      <c r="D19" s="51">
        <v>3595282042.1500001</v>
      </c>
      <c r="E19" s="51">
        <v>389977180.93000007</v>
      </c>
      <c r="F19" s="51">
        <v>21042745.23</v>
      </c>
      <c r="G19" s="51">
        <v>368934435.70000005</v>
      </c>
      <c r="H19" s="40" t="s">
        <v>757</v>
      </c>
    </row>
    <row r="20" spans="1:8" ht="12.25" customHeight="1" x14ac:dyDescent="0.25">
      <c r="A20" s="49" t="s">
        <v>177</v>
      </c>
      <c r="B20" s="49" t="s">
        <v>423</v>
      </c>
      <c r="C20" s="50" t="s">
        <v>424</v>
      </c>
      <c r="D20" s="51">
        <v>149259</v>
      </c>
      <c r="E20" s="51">
        <v>22388.82</v>
      </c>
      <c r="F20" s="51">
        <v>0</v>
      </c>
      <c r="G20" s="51">
        <v>22388.82</v>
      </c>
      <c r="H20" s="40" t="s">
        <v>757</v>
      </c>
    </row>
    <row r="21" spans="1:8" ht="12.25" customHeight="1" x14ac:dyDescent="0.25">
      <c r="A21" s="49" t="s">
        <v>179</v>
      </c>
      <c r="B21" s="49" t="s">
        <v>425</v>
      </c>
      <c r="C21" s="50" t="s">
        <v>426</v>
      </c>
      <c r="D21" s="51">
        <v>2544878751.2399998</v>
      </c>
      <c r="E21" s="51">
        <v>266771338.41</v>
      </c>
      <c r="F21" s="51">
        <v>5605031.6600000001</v>
      </c>
      <c r="G21" s="51">
        <v>261166306.75</v>
      </c>
    </row>
    <row r="22" spans="1:8" ht="12.25" customHeight="1" x14ac:dyDescent="0.25">
      <c r="A22" s="49" t="s">
        <v>182</v>
      </c>
      <c r="B22" s="49" t="s">
        <v>427</v>
      </c>
      <c r="C22" s="50" t="s">
        <v>428</v>
      </c>
      <c r="D22" s="51">
        <v>4928214019.3999996</v>
      </c>
      <c r="E22" s="51">
        <v>613768714.01000023</v>
      </c>
      <c r="F22" s="51">
        <v>69079383.060000002</v>
      </c>
      <c r="G22" s="51">
        <v>544689330.95000017</v>
      </c>
    </row>
    <row r="23" spans="1:8" ht="12.25" customHeight="1" x14ac:dyDescent="0.25">
      <c r="A23" s="49" t="s">
        <v>185</v>
      </c>
      <c r="B23" s="49" t="s">
        <v>429</v>
      </c>
      <c r="C23" s="50" t="s">
        <v>430</v>
      </c>
      <c r="D23" s="51">
        <v>416960649.92000002</v>
      </c>
      <c r="E23" s="51">
        <v>58313895.399999999</v>
      </c>
      <c r="F23" s="51">
        <v>2837908.0699999994</v>
      </c>
      <c r="G23" s="51">
        <v>55475987.330000013</v>
      </c>
    </row>
    <row r="24" spans="1:8" ht="12.25" customHeight="1" x14ac:dyDescent="0.25">
      <c r="A24" s="49" t="s">
        <v>188</v>
      </c>
      <c r="B24" s="49" t="s">
        <v>431</v>
      </c>
      <c r="C24" s="50" t="s">
        <v>432</v>
      </c>
      <c r="D24" s="51">
        <v>231813280.02000001</v>
      </c>
      <c r="E24" s="51">
        <v>32771410.390000004</v>
      </c>
      <c r="F24" s="51">
        <v>6195565.1600000001</v>
      </c>
      <c r="G24" s="51">
        <v>26575845.230000008</v>
      </c>
    </row>
    <row r="25" spans="1:8" ht="12.25" customHeight="1" x14ac:dyDescent="0.25">
      <c r="A25" s="49" t="s">
        <v>191</v>
      </c>
      <c r="B25" s="49" t="s">
        <v>433</v>
      </c>
      <c r="C25" s="50" t="s">
        <v>434</v>
      </c>
      <c r="D25" s="51">
        <v>15559357</v>
      </c>
      <c r="E25" s="51">
        <v>2620002.1800000002</v>
      </c>
      <c r="F25" s="51">
        <v>63871.909999999996</v>
      </c>
      <c r="G25" s="51">
        <v>2556130.2700000009</v>
      </c>
    </row>
    <row r="26" spans="1:8" ht="12.25" customHeight="1" x14ac:dyDescent="0.25">
      <c r="A26" s="49" t="s">
        <v>194</v>
      </c>
      <c r="B26" s="49" t="s">
        <v>435</v>
      </c>
      <c r="C26" s="50" t="s">
        <v>436</v>
      </c>
      <c r="D26" s="51">
        <v>933356664.90999997</v>
      </c>
      <c r="E26" s="51">
        <v>108847388.45999999</v>
      </c>
      <c r="F26" s="51">
        <v>4427482</v>
      </c>
      <c r="G26" s="51">
        <v>104419906.45999999</v>
      </c>
    </row>
    <row r="27" spans="1:8" ht="12.25" customHeight="1" x14ac:dyDescent="0.25">
      <c r="A27" s="49" t="s">
        <v>197</v>
      </c>
      <c r="B27" s="49" t="s">
        <v>437</v>
      </c>
      <c r="C27" s="50" t="s">
        <v>438</v>
      </c>
      <c r="D27" s="51">
        <v>344667545.5</v>
      </c>
      <c r="E27" s="51">
        <v>49493849.74000001</v>
      </c>
      <c r="F27" s="51">
        <v>4317849.0900000008</v>
      </c>
      <c r="G27" s="51">
        <v>45176000.649999999</v>
      </c>
    </row>
    <row r="28" spans="1:8" ht="12.25" customHeight="1" x14ac:dyDescent="0.25">
      <c r="A28" s="49" t="s">
        <v>200</v>
      </c>
      <c r="B28" s="49" t="s">
        <v>439</v>
      </c>
      <c r="C28" s="50" t="s">
        <v>440</v>
      </c>
      <c r="D28" s="51">
        <v>361582982.92000002</v>
      </c>
      <c r="E28" s="51">
        <v>60517759.249999993</v>
      </c>
      <c r="F28" s="51">
        <v>1555932.19</v>
      </c>
      <c r="G28" s="51">
        <v>58961827.060000002</v>
      </c>
    </row>
    <row r="29" spans="1:8" ht="12.25" customHeight="1" x14ac:dyDescent="0.25">
      <c r="A29" s="49" t="s">
        <v>149</v>
      </c>
      <c r="B29" s="49" t="s">
        <v>441</v>
      </c>
      <c r="C29" s="50" t="s">
        <v>442</v>
      </c>
      <c r="D29" s="51">
        <v>9548553</v>
      </c>
      <c r="E29" s="51">
        <v>1529924.7600000002</v>
      </c>
      <c r="F29" s="51">
        <v>1379379.7899999998</v>
      </c>
      <c r="G29" s="51">
        <v>150544.97</v>
      </c>
    </row>
    <row r="30" spans="1:8" ht="12.25" customHeight="1" x14ac:dyDescent="0.25">
      <c r="A30" s="49" t="s">
        <v>203</v>
      </c>
      <c r="B30" s="49" t="s">
        <v>443</v>
      </c>
      <c r="C30" s="50" t="s">
        <v>444</v>
      </c>
      <c r="D30" s="51">
        <v>6221797586.8100004</v>
      </c>
      <c r="E30" s="51">
        <v>774729954.38999999</v>
      </c>
      <c r="F30" s="51">
        <v>77888586.060000002</v>
      </c>
      <c r="G30" s="51">
        <v>696841368.33000004</v>
      </c>
    </row>
    <row r="31" spans="1:8" ht="12.25" customHeight="1" x14ac:dyDescent="0.25">
      <c r="A31" s="49" t="s">
        <v>206</v>
      </c>
      <c r="B31" s="49" t="s">
        <v>445</v>
      </c>
      <c r="C31" s="50" t="s">
        <v>446</v>
      </c>
      <c r="D31" s="51">
        <v>1010356912.86</v>
      </c>
      <c r="E31" s="51">
        <v>151603065.04000002</v>
      </c>
      <c r="F31" s="51">
        <v>10589405.42</v>
      </c>
      <c r="G31" s="51">
        <v>141013659.62</v>
      </c>
    </row>
    <row r="32" spans="1:8" ht="12.25" customHeight="1" x14ac:dyDescent="0.25">
      <c r="A32" s="49" t="s">
        <v>209</v>
      </c>
      <c r="B32" s="49" t="s">
        <v>447</v>
      </c>
      <c r="C32" s="50" t="s">
        <v>448</v>
      </c>
      <c r="D32" s="51">
        <v>5978814030.96</v>
      </c>
      <c r="E32" s="51">
        <v>677022733.98999977</v>
      </c>
      <c r="F32" s="51">
        <v>75397143.070000008</v>
      </c>
      <c r="G32" s="51">
        <v>601625590.91999996</v>
      </c>
    </row>
    <row r="33" spans="1:7" ht="12.25" customHeight="1" x14ac:dyDescent="0.25">
      <c r="A33" s="49" t="s">
        <v>212</v>
      </c>
      <c r="B33" s="49" t="s">
        <v>449</v>
      </c>
      <c r="C33" s="50" t="s">
        <v>450</v>
      </c>
      <c r="D33" s="51">
        <v>336979100.25000006</v>
      </c>
      <c r="E33" s="51">
        <v>52624101.520000003</v>
      </c>
      <c r="F33" s="51">
        <v>5211329.07</v>
      </c>
      <c r="G33" s="51">
        <v>47412772.45000001</v>
      </c>
    </row>
    <row r="34" spans="1:7" ht="12.25" customHeight="1" x14ac:dyDescent="0.25">
      <c r="A34" s="49" t="s">
        <v>215</v>
      </c>
      <c r="B34" s="49" t="s">
        <v>451</v>
      </c>
      <c r="C34" s="50" t="s">
        <v>452</v>
      </c>
      <c r="D34" s="51">
        <v>172336816.25999999</v>
      </c>
      <c r="E34" s="51">
        <v>21691817.190000001</v>
      </c>
      <c r="F34" s="51">
        <v>3436165.65</v>
      </c>
      <c r="G34" s="51">
        <v>18307958.100000001</v>
      </c>
    </row>
    <row r="35" spans="1:7" ht="12.25" customHeight="1" x14ac:dyDescent="0.25">
      <c r="A35" s="49" t="s">
        <v>218</v>
      </c>
      <c r="B35" s="49" t="s">
        <v>453</v>
      </c>
      <c r="C35" s="50" t="s">
        <v>454</v>
      </c>
      <c r="D35" s="51">
        <v>289892259.02999997</v>
      </c>
      <c r="E35" s="51">
        <v>43400418.609999992</v>
      </c>
      <c r="F35" s="51">
        <v>12211978.709999999</v>
      </c>
      <c r="G35" s="51">
        <v>31188439.900000002</v>
      </c>
    </row>
    <row r="36" spans="1:7" ht="12.25" customHeight="1" x14ac:dyDescent="0.25">
      <c r="A36" s="49" t="s">
        <v>221</v>
      </c>
      <c r="B36" s="49" t="s">
        <v>455</v>
      </c>
      <c r="C36" s="50" t="s">
        <v>456</v>
      </c>
      <c r="D36" s="51">
        <v>3833864808.27</v>
      </c>
      <c r="E36" s="51">
        <v>422576948.54000002</v>
      </c>
      <c r="F36" s="51">
        <v>24689340.52</v>
      </c>
      <c r="G36" s="51">
        <v>397887608.02000004</v>
      </c>
    </row>
    <row r="37" spans="1:7" ht="12.25" customHeight="1" x14ac:dyDescent="0.25">
      <c r="A37" s="49" t="s">
        <v>226</v>
      </c>
      <c r="B37" s="49" t="s">
        <v>457</v>
      </c>
      <c r="C37" s="50" t="s">
        <v>458</v>
      </c>
      <c r="D37" s="51">
        <v>1405540608</v>
      </c>
      <c r="E37" s="51">
        <v>203802775.49000001</v>
      </c>
      <c r="F37" s="51">
        <v>70017688.289999977</v>
      </c>
      <c r="G37" s="51">
        <v>133785087.20000002</v>
      </c>
    </row>
    <row r="38" spans="1:7" ht="12.25" customHeight="1" x14ac:dyDescent="0.25">
      <c r="A38" s="49" t="s">
        <v>229</v>
      </c>
      <c r="B38" s="49" t="s">
        <v>459</v>
      </c>
      <c r="C38" s="50" t="s">
        <v>460</v>
      </c>
      <c r="D38" s="51">
        <v>4914338553.7000008</v>
      </c>
      <c r="E38" s="51">
        <v>547851044.79999971</v>
      </c>
      <c r="F38" s="51">
        <v>43787455.660000004</v>
      </c>
      <c r="G38" s="51">
        <v>504063589.13999999</v>
      </c>
    </row>
    <row r="39" spans="1:7" ht="12.25" customHeight="1" x14ac:dyDescent="0.25">
      <c r="A39" s="49" t="s">
        <v>232</v>
      </c>
      <c r="B39" s="49" t="s">
        <v>461</v>
      </c>
      <c r="C39" s="50" t="s">
        <v>462</v>
      </c>
      <c r="D39" s="51">
        <v>3023533506.9699998</v>
      </c>
      <c r="E39" s="51">
        <v>327596632.21999991</v>
      </c>
      <c r="F39" s="51">
        <v>34077100.729999997</v>
      </c>
      <c r="G39" s="51">
        <v>293519531.48999995</v>
      </c>
    </row>
    <row r="40" spans="1:7" ht="12.25" customHeight="1" x14ac:dyDescent="0.25">
      <c r="A40" s="49" t="s">
        <v>239</v>
      </c>
      <c r="B40" s="49" t="s">
        <v>463</v>
      </c>
      <c r="C40" s="50" t="s">
        <v>398</v>
      </c>
      <c r="D40" s="51">
        <v>29741881487.349998</v>
      </c>
      <c r="E40" s="51">
        <v>3491200754.9599996</v>
      </c>
      <c r="F40" s="51">
        <v>364238298.06999999</v>
      </c>
      <c r="G40" s="51">
        <v>3126962456.8899999</v>
      </c>
    </row>
    <row r="41" spans="1:7" ht="12.25" customHeight="1" x14ac:dyDescent="0.25">
      <c r="A41" s="49" t="s">
        <v>464</v>
      </c>
      <c r="B41" s="49" t="s">
        <v>465</v>
      </c>
      <c r="C41" s="50" t="s">
        <v>466</v>
      </c>
      <c r="D41" s="51">
        <v>12578676.449999999</v>
      </c>
      <c r="E41" s="51">
        <v>1529505.73</v>
      </c>
      <c r="F41" s="51">
        <v>742640.33</v>
      </c>
      <c r="G41" s="51">
        <v>786865.4</v>
      </c>
    </row>
    <row r="42" spans="1:7" ht="12.25" customHeight="1" x14ac:dyDescent="0.25">
      <c r="A42" s="49" t="s">
        <v>467</v>
      </c>
      <c r="B42" s="49" t="s">
        <v>468</v>
      </c>
      <c r="C42" s="50" t="s">
        <v>469</v>
      </c>
      <c r="D42" s="51">
        <v>97810800</v>
      </c>
      <c r="E42" s="51">
        <v>16273231.910000004</v>
      </c>
      <c r="F42" s="51">
        <v>3334604.96</v>
      </c>
      <c r="G42" s="51">
        <v>12938626.950000001</v>
      </c>
    </row>
    <row r="43" spans="1:7" ht="12.25" customHeight="1" x14ac:dyDescent="0.25">
      <c r="A43" s="49" t="s">
        <v>470</v>
      </c>
      <c r="B43" s="49" t="s">
        <v>471</v>
      </c>
      <c r="C43" s="50" t="s">
        <v>472</v>
      </c>
      <c r="D43" s="51">
        <v>47622012.210000001</v>
      </c>
      <c r="E43" s="51">
        <v>7711617.0600000015</v>
      </c>
      <c r="F43" s="51">
        <v>1378483.9700000002</v>
      </c>
      <c r="G43" s="51">
        <v>6333133.0900000017</v>
      </c>
    </row>
    <row r="44" spans="1:7" ht="12.25" customHeight="1" x14ac:dyDescent="0.25">
      <c r="A44" s="49" t="s">
        <v>241</v>
      </c>
      <c r="B44" s="49" t="s">
        <v>473</v>
      </c>
      <c r="C44" s="50" t="s">
        <v>474</v>
      </c>
      <c r="D44" s="51">
        <v>942840676.82000005</v>
      </c>
      <c r="E44" s="51">
        <v>129551944.2</v>
      </c>
      <c r="F44" s="51">
        <v>7682397.7199999997</v>
      </c>
      <c r="G44" s="51">
        <v>121869546.47999999</v>
      </c>
    </row>
    <row r="45" spans="1:7" ht="12.25" customHeight="1" x14ac:dyDescent="0.25">
      <c r="A45" s="49" t="s">
        <v>242</v>
      </c>
      <c r="B45" s="49" t="s">
        <v>475</v>
      </c>
      <c r="C45" s="50" t="s">
        <v>476</v>
      </c>
      <c r="D45" s="51">
        <v>4792628971.2300005</v>
      </c>
      <c r="E45" s="51">
        <v>529862617.89999992</v>
      </c>
      <c r="F45" s="51">
        <v>40738862.169999994</v>
      </c>
      <c r="G45" s="51">
        <v>489123755.7299999</v>
      </c>
    </row>
    <row r="46" spans="1:7" ht="12.25" customHeight="1" x14ac:dyDescent="0.25">
      <c r="A46" s="49" t="s">
        <v>243</v>
      </c>
      <c r="B46" s="49" t="s">
        <v>477</v>
      </c>
      <c r="C46" s="50" t="s">
        <v>478</v>
      </c>
      <c r="D46" s="51">
        <v>30483120.510000002</v>
      </c>
      <c r="E46" s="51">
        <v>3720074.3400000008</v>
      </c>
      <c r="F46" s="51">
        <v>911993.19</v>
      </c>
      <c r="G46" s="51">
        <v>2808081.1500000004</v>
      </c>
    </row>
    <row r="47" spans="1:7" ht="12.25" customHeight="1" x14ac:dyDescent="0.25">
      <c r="A47" s="49" t="s">
        <v>244</v>
      </c>
      <c r="B47" s="49" t="s">
        <v>479</v>
      </c>
      <c r="C47" s="50" t="s">
        <v>480</v>
      </c>
      <c r="D47" s="51">
        <v>362365359.36000001</v>
      </c>
      <c r="E47" s="51">
        <v>40121417.549999997</v>
      </c>
      <c r="F47" s="51">
        <v>2028709.7499999998</v>
      </c>
      <c r="G47" s="51">
        <v>38092707.800000004</v>
      </c>
    </row>
    <row r="48" spans="1:7" ht="12.25" customHeight="1" x14ac:dyDescent="0.25">
      <c r="A48" s="49" t="s">
        <v>245</v>
      </c>
      <c r="B48" s="49" t="s">
        <v>481</v>
      </c>
      <c r="C48" s="50" t="s">
        <v>482</v>
      </c>
      <c r="D48" s="51">
        <v>249489473.31999996</v>
      </c>
      <c r="E48" s="51">
        <v>29319619.669999994</v>
      </c>
      <c r="F48" s="51">
        <v>2582262.1900000004</v>
      </c>
      <c r="G48" s="51">
        <v>26737357.479999997</v>
      </c>
    </row>
    <row r="49" spans="1:7" ht="12.25" customHeight="1" x14ac:dyDescent="0.25">
      <c r="A49" s="49" t="s">
        <v>246</v>
      </c>
      <c r="B49" s="49" t="s">
        <v>483</v>
      </c>
      <c r="C49" s="50" t="s">
        <v>484</v>
      </c>
      <c r="D49" s="51">
        <v>26353173.52</v>
      </c>
      <c r="E49" s="51">
        <v>3382097.19</v>
      </c>
      <c r="F49" s="51">
        <v>501931.75000000006</v>
      </c>
      <c r="G49" s="51">
        <v>2880165.44</v>
      </c>
    </row>
    <row r="50" spans="1:7" ht="12.25" customHeight="1" x14ac:dyDescent="0.25">
      <c r="A50" s="49" t="s">
        <v>247</v>
      </c>
      <c r="B50" s="49" t="s">
        <v>485</v>
      </c>
      <c r="C50" s="50" t="s">
        <v>486</v>
      </c>
      <c r="D50" s="51">
        <v>24838439</v>
      </c>
      <c r="E50" s="51">
        <v>3691885.3500000006</v>
      </c>
      <c r="F50" s="51">
        <v>1565019.44</v>
      </c>
      <c r="G50" s="51">
        <v>2126865.9099999997</v>
      </c>
    </row>
    <row r="51" spans="1:7" ht="12.25" customHeight="1" x14ac:dyDescent="0.25">
      <c r="A51" s="49" t="s">
        <v>248</v>
      </c>
      <c r="B51" s="49" t="s">
        <v>487</v>
      </c>
      <c r="C51" s="50" t="s">
        <v>488</v>
      </c>
      <c r="D51" s="51">
        <v>3622032846.1500001</v>
      </c>
      <c r="E51" s="51">
        <v>394477465.07999992</v>
      </c>
      <c r="F51" s="51">
        <v>22316737.68</v>
      </c>
      <c r="G51" s="51">
        <v>372160727.39999998</v>
      </c>
    </row>
    <row r="52" spans="1:7" ht="12.25" customHeight="1" x14ac:dyDescent="0.25">
      <c r="A52" s="49" t="s">
        <v>249</v>
      </c>
      <c r="B52" s="49" t="s">
        <v>489</v>
      </c>
      <c r="C52" s="50" t="s">
        <v>490</v>
      </c>
      <c r="D52" s="51">
        <v>2252283196.9199996</v>
      </c>
      <c r="E52" s="51">
        <v>230579504.51000002</v>
      </c>
      <c r="F52" s="51">
        <v>990549.82000000007</v>
      </c>
      <c r="G52" s="51">
        <v>229588954.69</v>
      </c>
    </row>
    <row r="53" spans="1:7" ht="12.25" customHeight="1" x14ac:dyDescent="0.25">
      <c r="A53" s="49" t="s">
        <v>250</v>
      </c>
      <c r="B53" s="49" t="s">
        <v>491</v>
      </c>
      <c r="C53" s="50" t="s">
        <v>492</v>
      </c>
      <c r="D53" s="51">
        <v>58893792.370000005</v>
      </c>
      <c r="E53" s="51">
        <v>6481522.0999999996</v>
      </c>
      <c r="F53" s="51">
        <v>500691.43</v>
      </c>
      <c r="G53" s="51">
        <v>5980830.6699999999</v>
      </c>
    </row>
    <row r="54" spans="1:7" ht="12.25" customHeight="1" x14ac:dyDescent="0.25">
      <c r="A54" s="49" t="s">
        <v>251</v>
      </c>
      <c r="B54" s="49" t="s">
        <v>493</v>
      </c>
      <c r="C54" s="50" t="s">
        <v>494</v>
      </c>
      <c r="D54" s="51">
        <v>236268349.01000002</v>
      </c>
      <c r="E54" s="51">
        <v>27354318</v>
      </c>
      <c r="F54" s="51">
        <v>2418438.0299999998</v>
      </c>
      <c r="G54" s="51">
        <v>24935879.970000003</v>
      </c>
    </row>
    <row r="55" spans="1:7" ht="12.25" customHeight="1" x14ac:dyDescent="0.25">
      <c r="A55" s="49" t="s">
        <v>252</v>
      </c>
      <c r="B55" s="49" t="s">
        <v>495</v>
      </c>
      <c r="C55" s="50" t="s">
        <v>496</v>
      </c>
      <c r="D55" s="51">
        <v>80919575.620000005</v>
      </c>
      <c r="E55" s="51">
        <v>8789296.7799999993</v>
      </c>
      <c r="F55" s="51">
        <v>1232618.6400000001</v>
      </c>
      <c r="G55" s="51">
        <v>7556678.1399999978</v>
      </c>
    </row>
    <row r="56" spans="1:7" ht="12.25" customHeight="1" x14ac:dyDescent="0.25">
      <c r="A56" s="49" t="s">
        <v>253</v>
      </c>
      <c r="B56" s="49" t="s">
        <v>497</v>
      </c>
      <c r="C56" s="50" t="s">
        <v>498</v>
      </c>
      <c r="D56" s="51">
        <v>9344349</v>
      </c>
      <c r="E56" s="51">
        <v>1095976.08</v>
      </c>
      <c r="F56" s="51">
        <v>85246.86</v>
      </c>
      <c r="G56" s="51">
        <v>1010729.2200000001</v>
      </c>
    </row>
    <row r="57" spans="1:7" ht="12.25" customHeight="1" x14ac:dyDescent="0.25">
      <c r="A57" s="49" t="s">
        <v>254</v>
      </c>
      <c r="B57" s="49" t="s">
        <v>499</v>
      </c>
      <c r="C57" s="50" t="s">
        <v>500</v>
      </c>
      <c r="D57" s="51">
        <v>37647843</v>
      </c>
      <c r="E57" s="51">
        <v>5517879.5199999996</v>
      </c>
      <c r="F57" s="51">
        <v>543515.52</v>
      </c>
      <c r="G57" s="51">
        <v>4974364.0000000009</v>
      </c>
    </row>
    <row r="58" spans="1:7" ht="12.25" customHeight="1" x14ac:dyDescent="0.25">
      <c r="A58" s="49" t="s">
        <v>255</v>
      </c>
      <c r="B58" s="49" t="s">
        <v>501</v>
      </c>
      <c r="C58" s="50" t="s">
        <v>502</v>
      </c>
      <c r="D58" s="51">
        <v>73454182.25</v>
      </c>
      <c r="E58" s="51">
        <v>8205286.79</v>
      </c>
      <c r="F58" s="51">
        <v>332.14</v>
      </c>
      <c r="G58" s="51">
        <v>8204954.6499999994</v>
      </c>
    </row>
    <row r="59" spans="1:7" ht="12.25" customHeight="1" x14ac:dyDescent="0.25">
      <c r="A59" s="49" t="s">
        <v>256</v>
      </c>
      <c r="B59" s="49" t="s">
        <v>503</v>
      </c>
      <c r="C59" s="50" t="s">
        <v>398</v>
      </c>
      <c r="D59" s="51">
        <v>29741881487.349998</v>
      </c>
      <c r="E59" s="51">
        <v>3491200754.9599996</v>
      </c>
      <c r="F59" s="51">
        <v>364238298.06999999</v>
      </c>
      <c r="G59" s="51">
        <v>3126962456.8899999</v>
      </c>
    </row>
    <row r="60" spans="1:7" ht="12.25" customHeight="1" x14ac:dyDescent="0.25">
      <c r="A60" s="49" t="s">
        <v>257</v>
      </c>
      <c r="B60" s="49" t="s">
        <v>504</v>
      </c>
      <c r="C60" s="50" t="s">
        <v>505</v>
      </c>
      <c r="D60" s="51">
        <v>4858474149.5500002</v>
      </c>
      <c r="E60" s="51">
        <v>654668226.38999999</v>
      </c>
      <c r="F60" s="51">
        <v>150227721.47000003</v>
      </c>
      <c r="G60" s="51">
        <v>504440504.91999996</v>
      </c>
    </row>
    <row r="61" spans="1:7" ht="12.25" customHeight="1" x14ac:dyDescent="0.25">
      <c r="A61" s="49" t="s">
        <v>258</v>
      </c>
      <c r="B61" s="49" t="s">
        <v>506</v>
      </c>
      <c r="C61" s="50" t="s">
        <v>507</v>
      </c>
      <c r="D61" s="51">
        <v>3998887037.3600006</v>
      </c>
      <c r="E61" s="51">
        <v>450161907.06</v>
      </c>
      <c r="F61" s="51">
        <v>26193252.330000002</v>
      </c>
      <c r="G61" s="51">
        <v>423968654.72999996</v>
      </c>
    </row>
    <row r="62" spans="1:7" ht="12.25" customHeight="1" x14ac:dyDescent="0.25">
      <c r="A62" s="49" t="s">
        <v>259</v>
      </c>
      <c r="B62" s="49" t="s">
        <v>508</v>
      </c>
      <c r="C62" s="50" t="s">
        <v>509</v>
      </c>
      <c r="D62" s="51">
        <v>739206376.82000005</v>
      </c>
      <c r="E62" s="51">
        <v>92628201.370000005</v>
      </c>
      <c r="F62" s="51">
        <v>3677892.83</v>
      </c>
      <c r="G62" s="51">
        <v>88950308.539999977</v>
      </c>
    </row>
    <row r="63" spans="1:7" ht="12.25" customHeight="1" x14ac:dyDescent="0.25">
      <c r="A63" s="49" t="s">
        <v>510</v>
      </c>
      <c r="B63" s="49" t="s">
        <v>511</v>
      </c>
      <c r="C63" s="50" t="s">
        <v>512</v>
      </c>
      <c r="D63" s="51">
        <v>20619760</v>
      </c>
      <c r="E63" s="51">
        <v>3089231.1499999994</v>
      </c>
      <c r="F63" s="51">
        <v>115150.14</v>
      </c>
      <c r="G63" s="51">
        <v>2974081.0099999993</v>
      </c>
    </row>
    <row r="64" spans="1:7" ht="12.25" customHeight="1" x14ac:dyDescent="0.25">
      <c r="A64" s="49" t="s">
        <v>260</v>
      </c>
      <c r="B64" s="49" t="s">
        <v>513</v>
      </c>
      <c r="C64" s="50" t="s">
        <v>514</v>
      </c>
      <c r="D64" s="51">
        <v>6269990667.5999994</v>
      </c>
      <c r="E64" s="51">
        <v>674071046.44999981</v>
      </c>
      <c r="F64" s="51">
        <v>54259215.769999996</v>
      </c>
      <c r="G64" s="51">
        <v>619811830.67999983</v>
      </c>
    </row>
    <row r="65" spans="1:7" ht="12.25" customHeight="1" x14ac:dyDescent="0.25">
      <c r="A65" s="49" t="s">
        <v>261</v>
      </c>
      <c r="B65" s="49" t="s">
        <v>515</v>
      </c>
      <c r="C65" s="50" t="s">
        <v>516</v>
      </c>
      <c r="D65" s="51">
        <v>6529914.46</v>
      </c>
      <c r="E65" s="51">
        <v>732206.66</v>
      </c>
      <c r="F65" s="51">
        <v>239022.22999999998</v>
      </c>
      <c r="G65" s="51">
        <v>493184.43</v>
      </c>
    </row>
    <row r="66" spans="1:7" ht="12.25" customHeight="1" x14ac:dyDescent="0.25">
      <c r="A66" s="49" t="s">
        <v>262</v>
      </c>
      <c r="B66" s="49" t="s">
        <v>517</v>
      </c>
      <c r="C66" s="50" t="s">
        <v>518</v>
      </c>
      <c r="D66" s="51">
        <v>5823391.8799999999</v>
      </c>
      <c r="E66" s="51">
        <v>592494.77</v>
      </c>
      <c r="F66" s="51">
        <v>17796.5</v>
      </c>
      <c r="G66" s="51">
        <v>574698.27</v>
      </c>
    </row>
    <row r="67" spans="1:7" ht="12.25" customHeight="1" x14ac:dyDescent="0.25">
      <c r="A67" s="49" t="s">
        <v>263</v>
      </c>
      <c r="B67" s="49" t="s">
        <v>519</v>
      </c>
      <c r="C67" s="50" t="s">
        <v>520</v>
      </c>
      <c r="D67" s="51">
        <v>8052471.2599999998</v>
      </c>
      <c r="E67" s="51">
        <v>894546.08999999985</v>
      </c>
      <c r="F67" s="51">
        <v>21952.84</v>
      </c>
      <c r="G67" s="51">
        <v>872593.25</v>
      </c>
    </row>
    <row r="68" spans="1:7" ht="12.25" customHeight="1" x14ac:dyDescent="0.25">
      <c r="A68" s="49" t="s">
        <v>264</v>
      </c>
      <c r="B68" s="49" t="s">
        <v>521</v>
      </c>
      <c r="C68" s="50" t="s">
        <v>442</v>
      </c>
      <c r="D68" s="51">
        <v>1034895</v>
      </c>
      <c r="E68" s="51">
        <v>137013.18000000002</v>
      </c>
      <c r="F68" s="51">
        <v>3207.4</v>
      </c>
      <c r="G68" s="51">
        <v>133805.78000000003</v>
      </c>
    </row>
    <row r="69" spans="1:7" ht="12.25" customHeight="1" x14ac:dyDescent="0.25">
      <c r="A69" s="49" t="s">
        <v>265</v>
      </c>
      <c r="B69" s="49" t="s">
        <v>522</v>
      </c>
      <c r="C69" s="50" t="s">
        <v>523</v>
      </c>
      <c r="D69" s="51">
        <v>5054208.0999999996</v>
      </c>
      <c r="E69" s="51">
        <v>507686.64</v>
      </c>
      <c r="F69" s="51">
        <v>17326.41</v>
      </c>
      <c r="G69" s="51">
        <v>490360.23</v>
      </c>
    </row>
    <row r="70" spans="1:7" ht="13.4" customHeight="1" x14ac:dyDescent="0.25">
      <c r="A70" s="49" t="s">
        <v>266</v>
      </c>
      <c r="B70" s="49" t="s">
        <v>524</v>
      </c>
      <c r="C70" s="50" t="s">
        <v>525</v>
      </c>
      <c r="D70" s="51">
        <v>5616071.0499999998</v>
      </c>
      <c r="E70" s="51">
        <v>583668.32999999996</v>
      </c>
      <c r="F70" s="51">
        <v>66657.47</v>
      </c>
      <c r="G70" s="51">
        <v>517010.86</v>
      </c>
    </row>
    <row r="71" spans="1:7" ht="13.4" customHeight="1" x14ac:dyDescent="0.25">
      <c r="A71" s="49" t="s">
        <v>267</v>
      </c>
      <c r="B71" s="49" t="s">
        <v>526</v>
      </c>
      <c r="C71" s="50" t="s">
        <v>527</v>
      </c>
      <c r="D71" s="51">
        <v>1532534.81</v>
      </c>
      <c r="E71" s="51">
        <v>169674.22999999998</v>
      </c>
      <c r="F71" s="51">
        <v>2456.4699999999998</v>
      </c>
      <c r="G71" s="51">
        <v>167217.76</v>
      </c>
    </row>
    <row r="72" spans="1:7" ht="13.4" customHeight="1" x14ac:dyDescent="0.25">
      <c r="A72" s="49" t="s">
        <v>268</v>
      </c>
      <c r="B72" s="49" t="s">
        <v>528</v>
      </c>
      <c r="C72" s="50" t="s">
        <v>529</v>
      </c>
      <c r="D72" s="51">
        <v>4934006</v>
      </c>
      <c r="E72" s="51">
        <v>495822.48</v>
      </c>
      <c r="F72" s="51">
        <v>12815.93</v>
      </c>
      <c r="G72" s="51">
        <v>483006.55</v>
      </c>
    </row>
    <row r="73" spans="1:7" ht="13.4" customHeight="1" x14ac:dyDescent="0.25">
      <c r="A73" s="49" t="s">
        <v>269</v>
      </c>
      <c r="B73" s="49" t="s">
        <v>530</v>
      </c>
      <c r="C73" s="50" t="s">
        <v>531</v>
      </c>
      <c r="D73" s="51">
        <v>2054975.35</v>
      </c>
      <c r="E73" s="51">
        <v>242824.16000000003</v>
      </c>
      <c r="F73" s="51">
        <v>15510.669999999998</v>
      </c>
      <c r="G73" s="51">
        <v>227313.49000000005</v>
      </c>
    </row>
    <row r="74" spans="1:7" ht="13.4" customHeight="1" x14ac:dyDescent="0.25">
      <c r="A74" s="49" t="s">
        <v>270</v>
      </c>
      <c r="B74" s="49" t="s">
        <v>532</v>
      </c>
      <c r="C74" s="50" t="s">
        <v>533</v>
      </c>
      <c r="D74" s="51">
        <v>5375930.2999999998</v>
      </c>
      <c r="E74" s="51">
        <v>551997.35000000009</v>
      </c>
      <c r="F74" s="51">
        <v>30721.73</v>
      </c>
      <c r="G74" s="51">
        <v>521275.62</v>
      </c>
    </row>
    <row r="75" spans="1:7" ht="13.4" customHeight="1" x14ac:dyDescent="0.25">
      <c r="A75" s="49" t="s">
        <v>271</v>
      </c>
      <c r="B75" s="49" t="s">
        <v>534</v>
      </c>
      <c r="C75" s="50" t="s">
        <v>518</v>
      </c>
      <c r="D75" s="51">
        <v>7163570.6699999999</v>
      </c>
      <c r="E75" s="51">
        <v>724800.21</v>
      </c>
      <c r="F75" s="51">
        <v>8746.15</v>
      </c>
      <c r="G75" s="51">
        <v>716054.05999999994</v>
      </c>
    </row>
    <row r="76" spans="1:7" ht="12.25" customHeight="1" x14ac:dyDescent="0.25">
      <c r="A76" s="49" t="s">
        <v>272</v>
      </c>
      <c r="B76" s="49" t="s">
        <v>535</v>
      </c>
      <c r="C76" s="50" t="s">
        <v>516</v>
      </c>
      <c r="D76" s="51">
        <v>8302157</v>
      </c>
      <c r="E76" s="51">
        <v>833615.95</v>
      </c>
      <c r="F76" s="51">
        <v>18825.71</v>
      </c>
      <c r="G76" s="51">
        <v>814790.24</v>
      </c>
    </row>
    <row r="77" spans="1:7" ht="12.25" customHeight="1" x14ac:dyDescent="0.25">
      <c r="A77" s="49" t="s">
        <v>273</v>
      </c>
      <c r="B77" s="49" t="s">
        <v>536</v>
      </c>
      <c r="C77" s="50" t="s">
        <v>537</v>
      </c>
      <c r="D77" s="51">
        <v>25557074.59</v>
      </c>
      <c r="E77" s="51">
        <v>2580889.58</v>
      </c>
      <c r="F77" s="51">
        <v>71854.149999999994</v>
      </c>
      <c r="G77" s="51">
        <v>2509035.4300000002</v>
      </c>
    </row>
    <row r="78" spans="1:7" ht="12.25" customHeight="1" x14ac:dyDescent="0.25">
      <c r="A78" s="49" t="s">
        <v>274</v>
      </c>
      <c r="B78" s="49" t="s">
        <v>538</v>
      </c>
      <c r="C78" s="50" t="s">
        <v>539</v>
      </c>
      <c r="D78" s="51">
        <v>4646454.45</v>
      </c>
      <c r="E78" s="51">
        <v>467865.95</v>
      </c>
      <c r="F78" s="51">
        <v>22694.68</v>
      </c>
      <c r="G78" s="51">
        <v>445171.26999999996</v>
      </c>
    </row>
    <row r="79" spans="1:7" ht="12.25" customHeight="1" x14ac:dyDescent="0.25">
      <c r="A79" s="49" t="s">
        <v>275</v>
      </c>
      <c r="B79" s="49" t="s">
        <v>540</v>
      </c>
      <c r="C79" s="50" t="s">
        <v>541</v>
      </c>
      <c r="D79" s="51">
        <v>1144711</v>
      </c>
      <c r="E79" s="51">
        <v>116005.73</v>
      </c>
      <c r="F79" s="51">
        <v>6366.71</v>
      </c>
      <c r="G79" s="51">
        <v>109639.01999999999</v>
      </c>
    </row>
    <row r="80" spans="1:7" ht="12.25" customHeight="1" x14ac:dyDescent="0.25">
      <c r="A80" s="49" t="s">
        <v>276</v>
      </c>
      <c r="B80" s="49" t="s">
        <v>542</v>
      </c>
      <c r="C80" s="50" t="s">
        <v>543</v>
      </c>
      <c r="D80" s="51">
        <v>9711236.5500000007</v>
      </c>
      <c r="E80" s="51">
        <v>977548.60000000009</v>
      </c>
      <c r="F80" s="51">
        <v>80016.28</v>
      </c>
      <c r="G80" s="51">
        <v>897532.32000000007</v>
      </c>
    </row>
    <row r="81" spans="1:7" ht="12.25" customHeight="1" x14ac:dyDescent="0.25">
      <c r="A81" s="49" t="s">
        <v>342</v>
      </c>
      <c r="B81" s="49" t="s">
        <v>544</v>
      </c>
      <c r="C81" s="50" t="s">
        <v>545</v>
      </c>
      <c r="D81" s="51">
        <v>812081</v>
      </c>
      <c r="E81" s="51">
        <v>82074.8</v>
      </c>
      <c r="F81" s="51">
        <v>2021.95</v>
      </c>
      <c r="G81" s="51">
        <v>80052.850000000006</v>
      </c>
    </row>
    <row r="82" spans="1:7" ht="12.25" customHeight="1" x14ac:dyDescent="0.25">
      <c r="A82" s="49" t="s">
        <v>546</v>
      </c>
      <c r="B82" s="49" t="s">
        <v>547</v>
      </c>
      <c r="C82" s="50" t="s">
        <v>548</v>
      </c>
      <c r="D82" s="51">
        <v>21321110.810000002</v>
      </c>
      <c r="E82" s="51">
        <v>2142740.61</v>
      </c>
      <c r="F82" s="51">
        <v>34642.949999999997</v>
      </c>
      <c r="G82" s="51">
        <v>2108097.6599999997</v>
      </c>
    </row>
    <row r="83" spans="1:7" ht="12.25" customHeight="1" x14ac:dyDescent="0.25">
      <c r="A83" s="49" t="s">
        <v>277</v>
      </c>
      <c r="B83" s="49" t="s">
        <v>549</v>
      </c>
      <c r="C83" s="50" t="s">
        <v>550</v>
      </c>
      <c r="D83" s="51">
        <v>56889890.480000004</v>
      </c>
      <c r="E83" s="51">
        <v>5746617.1100000003</v>
      </c>
      <c r="F83" s="51">
        <v>126281.81</v>
      </c>
      <c r="G83" s="51">
        <v>5620335.3000000007</v>
      </c>
    </row>
    <row r="84" spans="1:7" ht="12.25" customHeight="1" x14ac:dyDescent="0.25">
      <c r="A84" s="49" t="s">
        <v>278</v>
      </c>
      <c r="B84" s="49" t="s">
        <v>551</v>
      </c>
      <c r="C84" s="50" t="s">
        <v>552</v>
      </c>
      <c r="D84" s="51">
        <v>26956266.960000001</v>
      </c>
      <c r="E84" s="51">
        <v>2711569.11</v>
      </c>
      <c r="F84" s="51">
        <v>47912.32</v>
      </c>
      <c r="G84" s="51">
        <v>2663656.79</v>
      </c>
    </row>
    <row r="85" spans="1:7" ht="12.25" customHeight="1" x14ac:dyDescent="0.25">
      <c r="A85" s="49" t="s">
        <v>279</v>
      </c>
      <c r="B85" s="49" t="s">
        <v>553</v>
      </c>
      <c r="C85" s="50" t="s">
        <v>554</v>
      </c>
      <c r="D85" s="51">
        <v>22768558.43</v>
      </c>
      <c r="E85" s="51">
        <v>2304604.5999999996</v>
      </c>
      <c r="F85" s="51">
        <v>68412.429999999993</v>
      </c>
      <c r="G85" s="51">
        <v>2236192.17</v>
      </c>
    </row>
    <row r="86" spans="1:7" ht="12.25" customHeight="1" x14ac:dyDescent="0.25">
      <c r="A86" s="49" t="s">
        <v>280</v>
      </c>
      <c r="B86" s="49" t="s">
        <v>555</v>
      </c>
      <c r="C86" s="50" t="s">
        <v>556</v>
      </c>
      <c r="D86" s="51">
        <v>10386148</v>
      </c>
      <c r="E86" s="51">
        <v>1046618.1599999999</v>
      </c>
      <c r="F86" s="51">
        <v>29664.9</v>
      </c>
      <c r="G86" s="51">
        <v>1016953.26</v>
      </c>
    </row>
    <row r="87" spans="1:7" ht="12.25" customHeight="1" x14ac:dyDescent="0.25">
      <c r="A87" s="49" t="s">
        <v>281</v>
      </c>
      <c r="B87" s="49" t="s">
        <v>557</v>
      </c>
      <c r="C87" s="50" t="s">
        <v>558</v>
      </c>
      <c r="D87" s="51">
        <v>26801514.009999998</v>
      </c>
      <c r="E87" s="51">
        <v>2706979.05</v>
      </c>
      <c r="F87" s="51">
        <v>66141.63</v>
      </c>
      <c r="G87" s="51">
        <v>2640837.42</v>
      </c>
    </row>
    <row r="88" spans="1:7" ht="12.25" customHeight="1" x14ac:dyDescent="0.25">
      <c r="A88" s="49" t="s">
        <v>282</v>
      </c>
      <c r="B88" s="49" t="s">
        <v>559</v>
      </c>
      <c r="C88" s="50" t="s">
        <v>560</v>
      </c>
      <c r="D88" s="51">
        <v>4316052.96</v>
      </c>
      <c r="E88" s="51">
        <v>435329.08999999997</v>
      </c>
      <c r="F88" s="51">
        <v>12818.13</v>
      </c>
      <c r="G88" s="51">
        <v>422510.95999999996</v>
      </c>
    </row>
    <row r="89" spans="1:7" ht="12.25" customHeight="1" x14ac:dyDescent="0.25">
      <c r="A89" s="49" t="s">
        <v>283</v>
      </c>
      <c r="B89" s="49" t="s">
        <v>561</v>
      </c>
      <c r="C89" s="50" t="s">
        <v>562</v>
      </c>
      <c r="D89" s="51">
        <v>14116304.689999999</v>
      </c>
      <c r="E89" s="51">
        <v>1426782.2999999998</v>
      </c>
      <c r="F89" s="51">
        <v>32423</v>
      </c>
      <c r="G89" s="51">
        <v>1394359.2999999998</v>
      </c>
    </row>
    <row r="90" spans="1:7" ht="12.25" customHeight="1" x14ac:dyDescent="0.25">
      <c r="A90" s="49" t="s">
        <v>284</v>
      </c>
      <c r="B90" s="49" t="s">
        <v>563</v>
      </c>
      <c r="C90" s="50" t="s">
        <v>564</v>
      </c>
      <c r="D90" s="51">
        <v>230497499.43000001</v>
      </c>
      <c r="E90" s="51">
        <v>23710304.950000003</v>
      </c>
      <c r="F90" s="51">
        <v>1669558</v>
      </c>
      <c r="G90" s="51">
        <v>22040746.949999999</v>
      </c>
    </row>
    <row r="91" spans="1:7" ht="12.25" customHeight="1" x14ac:dyDescent="0.25">
      <c r="A91" s="49" t="s">
        <v>285</v>
      </c>
      <c r="B91" s="49" t="s">
        <v>565</v>
      </c>
      <c r="C91" s="50" t="s">
        <v>566</v>
      </c>
      <c r="D91" s="51">
        <v>185140627.09</v>
      </c>
      <c r="E91" s="51">
        <v>18974398.800000001</v>
      </c>
      <c r="F91" s="51">
        <v>20009.830000000002</v>
      </c>
      <c r="G91" s="51">
        <v>18954388.969999999</v>
      </c>
    </row>
    <row r="92" spans="1:7" ht="12.25" customHeight="1" x14ac:dyDescent="0.25">
      <c r="A92" s="49" t="s">
        <v>286</v>
      </c>
      <c r="B92" s="49" t="s">
        <v>567</v>
      </c>
      <c r="C92" s="50" t="s">
        <v>568</v>
      </c>
      <c r="D92" s="51">
        <v>249589977.81999999</v>
      </c>
      <c r="E92" s="51">
        <v>27544164.000000004</v>
      </c>
      <c r="F92" s="51">
        <v>1188917.3899999999</v>
      </c>
      <c r="G92" s="51">
        <v>26355246.610000003</v>
      </c>
    </row>
    <row r="93" spans="1:7" ht="12.25" customHeight="1" x14ac:dyDescent="0.25">
      <c r="A93" s="49" t="s">
        <v>287</v>
      </c>
      <c r="B93" s="49" t="s">
        <v>569</v>
      </c>
      <c r="C93" s="50" t="s">
        <v>570</v>
      </c>
      <c r="D93" s="51">
        <v>37048503.589999996</v>
      </c>
      <c r="E93" s="51">
        <v>3827229.0799999996</v>
      </c>
      <c r="F93" s="51">
        <v>3664</v>
      </c>
      <c r="G93" s="51">
        <v>3823565.0799999996</v>
      </c>
    </row>
    <row r="94" spans="1:7" ht="12.25" customHeight="1" x14ac:dyDescent="0.25">
      <c r="A94" s="49" t="s">
        <v>288</v>
      </c>
      <c r="B94" s="49" t="s">
        <v>571</v>
      </c>
      <c r="C94" s="50" t="s">
        <v>424</v>
      </c>
      <c r="D94" s="51">
        <v>186878</v>
      </c>
      <c r="E94" s="51">
        <v>32430.13</v>
      </c>
      <c r="F94" s="51">
        <v>0</v>
      </c>
      <c r="G94" s="51">
        <v>32430.13</v>
      </c>
    </row>
    <row r="95" spans="1:7" ht="12.25" customHeight="1" x14ac:dyDescent="0.25">
      <c r="A95" s="49" t="s">
        <v>572</v>
      </c>
      <c r="B95" s="49" t="s">
        <v>573</v>
      </c>
      <c r="C95" s="50" t="s">
        <v>574</v>
      </c>
      <c r="D95" s="51">
        <v>69982</v>
      </c>
      <c r="E95" s="51">
        <v>10495.62</v>
      </c>
      <c r="F95" s="51">
        <v>0</v>
      </c>
      <c r="G95" s="51">
        <v>10495.62</v>
      </c>
    </row>
    <row r="96" spans="1:7" ht="12.25" customHeight="1" x14ac:dyDescent="0.25">
      <c r="A96" s="49" t="s">
        <v>575</v>
      </c>
      <c r="B96" s="49" t="s">
        <v>576</v>
      </c>
      <c r="C96" s="50" t="s">
        <v>577</v>
      </c>
      <c r="D96" s="51">
        <v>644129.06999999995</v>
      </c>
      <c r="E96" s="51">
        <v>96234.22</v>
      </c>
      <c r="F96" s="51">
        <v>65.819999999999993</v>
      </c>
      <c r="G96" s="51">
        <v>96168.400000000009</v>
      </c>
    </row>
    <row r="97" spans="1:9" ht="12.25" customHeight="1" x14ac:dyDescent="0.25">
      <c r="A97" s="49" t="s">
        <v>289</v>
      </c>
      <c r="B97" s="49" t="s">
        <v>578</v>
      </c>
      <c r="C97" s="50" t="s">
        <v>398</v>
      </c>
      <c r="D97" s="51">
        <v>29741881487.349998</v>
      </c>
      <c r="E97" s="51">
        <v>3491200754.9599996</v>
      </c>
      <c r="F97" s="51">
        <v>364238298.06999999</v>
      </c>
      <c r="G97" s="51">
        <v>3126962456.8899999</v>
      </c>
    </row>
    <row r="98" spans="1:9" ht="12.25" customHeight="1" x14ac:dyDescent="0.25">
      <c r="A98" s="49" t="s">
        <v>153</v>
      </c>
      <c r="B98" s="49" t="s">
        <v>579</v>
      </c>
      <c r="C98" s="50" t="s">
        <v>398</v>
      </c>
      <c r="D98" s="51">
        <v>29741881487.349998</v>
      </c>
      <c r="E98" s="51">
        <v>3491200754.9599996</v>
      </c>
      <c r="F98" s="51">
        <v>364238298.06999999</v>
      </c>
      <c r="G98" s="51">
        <v>3126962456.8899999</v>
      </c>
    </row>
    <row r="99" spans="1:9" ht="12.25" customHeight="1" x14ac:dyDescent="0.25">
      <c r="A99" s="49" t="s">
        <v>154</v>
      </c>
      <c r="B99" s="49" t="s">
        <v>580</v>
      </c>
      <c r="C99" s="50" t="s">
        <v>398</v>
      </c>
      <c r="D99" s="51">
        <v>29741881487.349998</v>
      </c>
      <c r="E99" s="51">
        <v>3491200754.9599996</v>
      </c>
      <c r="F99" s="51">
        <v>364238298.06999999</v>
      </c>
      <c r="G99" s="51">
        <v>3126962456.8899999</v>
      </c>
    </row>
    <row r="100" spans="1:9" ht="12.25" customHeight="1" x14ac:dyDescent="0.25">
      <c r="A100" s="49" t="s">
        <v>290</v>
      </c>
      <c r="B100" s="49" t="s">
        <v>581</v>
      </c>
      <c r="C100" s="50" t="s">
        <v>582</v>
      </c>
      <c r="D100" s="51">
        <v>147260977.66</v>
      </c>
      <c r="E100" s="51">
        <v>19395591.629999999</v>
      </c>
      <c r="F100" s="51">
        <v>1512282.5999999999</v>
      </c>
      <c r="G100" s="51">
        <v>17883309.029999997</v>
      </c>
      <c r="H100" s="70"/>
      <c r="I100" s="70"/>
    </row>
    <row r="101" spans="1:9" ht="12.25" customHeight="1" x14ac:dyDescent="0.25">
      <c r="A101" s="49" t="s">
        <v>291</v>
      </c>
      <c r="B101" s="49" t="s">
        <v>583</v>
      </c>
      <c r="C101" s="50" t="s">
        <v>584</v>
      </c>
      <c r="D101" s="51">
        <v>429147900.61000001</v>
      </c>
      <c r="E101" s="51">
        <v>67218705.160000011</v>
      </c>
      <c r="F101" s="51">
        <v>29138153.110000003</v>
      </c>
      <c r="G101" s="51">
        <v>38080552.049999997</v>
      </c>
    </row>
    <row r="102" spans="1:9" ht="12.25" customHeight="1" x14ac:dyDescent="0.25">
      <c r="A102" s="49" t="s">
        <v>292</v>
      </c>
      <c r="B102" s="49" t="s">
        <v>585</v>
      </c>
      <c r="C102" s="50" t="s">
        <v>586</v>
      </c>
      <c r="D102" s="51">
        <v>18335967</v>
      </c>
      <c r="E102" s="51">
        <v>2753031.87</v>
      </c>
      <c r="F102" s="51">
        <v>424134.22000000003</v>
      </c>
      <c r="G102" s="51">
        <v>2328897.6500000004</v>
      </c>
    </row>
    <row r="103" spans="1:9" ht="12.25" customHeight="1" x14ac:dyDescent="0.25">
      <c r="A103" s="49" t="s">
        <v>293</v>
      </c>
      <c r="B103" s="49" t="s">
        <v>587</v>
      </c>
      <c r="C103" s="50" t="s">
        <v>588</v>
      </c>
      <c r="D103" s="51">
        <v>1140325710.01</v>
      </c>
      <c r="E103" s="51">
        <v>125560934.76000002</v>
      </c>
      <c r="F103" s="51">
        <v>8727894.0499999989</v>
      </c>
      <c r="G103" s="51">
        <v>116833040.71000001</v>
      </c>
    </row>
    <row r="104" spans="1:9" ht="12.25" customHeight="1" x14ac:dyDescent="0.25">
      <c r="A104" s="49" t="s">
        <v>294</v>
      </c>
      <c r="B104" s="49" t="s">
        <v>589</v>
      </c>
      <c r="C104" s="50" t="s">
        <v>590</v>
      </c>
      <c r="D104" s="51">
        <v>3641513594.8200002</v>
      </c>
      <c r="E104" s="51">
        <v>397043990.10999995</v>
      </c>
      <c r="F104" s="51">
        <v>23051141.609999999</v>
      </c>
      <c r="G104" s="51">
        <v>373992848.49999994</v>
      </c>
    </row>
    <row r="105" spans="1:9" ht="12.25" customHeight="1" x14ac:dyDescent="0.25">
      <c r="A105" s="49" t="s">
        <v>295</v>
      </c>
      <c r="B105" s="49" t="s">
        <v>591</v>
      </c>
      <c r="C105" s="50" t="s">
        <v>592</v>
      </c>
      <c r="D105" s="51">
        <v>107181048.2</v>
      </c>
      <c r="E105" s="51">
        <v>16081228.279999999</v>
      </c>
      <c r="F105" s="51">
        <v>3083438.5399999996</v>
      </c>
      <c r="G105" s="51">
        <v>12997789.739999998</v>
      </c>
    </row>
    <row r="106" spans="1:9" ht="12.25" customHeight="1" x14ac:dyDescent="0.25">
      <c r="A106" s="49" t="s">
        <v>296</v>
      </c>
      <c r="B106" s="49" t="s">
        <v>593</v>
      </c>
      <c r="C106" s="50" t="s">
        <v>594</v>
      </c>
      <c r="D106" s="51">
        <v>1937739196.8699999</v>
      </c>
      <c r="E106" s="51">
        <v>260057651.09999996</v>
      </c>
      <c r="F106" s="51">
        <v>57461577.000000007</v>
      </c>
      <c r="G106" s="51">
        <v>202596074.10000002</v>
      </c>
    </row>
    <row r="107" spans="1:9" ht="12.25" customHeight="1" x14ac:dyDescent="0.25">
      <c r="A107" s="49" t="s">
        <v>297</v>
      </c>
      <c r="B107" s="49" t="s">
        <v>595</v>
      </c>
      <c r="C107" s="50" t="s">
        <v>596</v>
      </c>
      <c r="D107" s="51">
        <v>4006758318.7799997</v>
      </c>
      <c r="E107" s="51">
        <v>448854073.44000006</v>
      </c>
      <c r="F107" s="51">
        <v>25283266.540000003</v>
      </c>
      <c r="G107" s="51">
        <v>423570806.89999998</v>
      </c>
    </row>
    <row r="108" spans="1:9" ht="12.25" customHeight="1" x14ac:dyDescent="0.25">
      <c r="A108" s="49" t="s">
        <v>298</v>
      </c>
      <c r="B108" s="49" t="s">
        <v>597</v>
      </c>
      <c r="C108" s="50" t="s">
        <v>598</v>
      </c>
      <c r="D108" s="51">
        <v>809612864.63999999</v>
      </c>
      <c r="E108" s="51">
        <v>122716686.46999998</v>
      </c>
      <c r="F108" s="51">
        <v>7798348.790000001</v>
      </c>
      <c r="G108" s="51">
        <v>114918337.68000001</v>
      </c>
    </row>
    <row r="109" spans="1:9" ht="12.25" customHeight="1" x14ac:dyDescent="0.25">
      <c r="A109" s="49" t="s">
        <v>299</v>
      </c>
      <c r="B109" s="49" t="s">
        <v>599</v>
      </c>
      <c r="C109" s="50" t="s">
        <v>600</v>
      </c>
      <c r="D109" s="51">
        <v>5187998860.9399996</v>
      </c>
      <c r="E109" s="51">
        <v>555204023.05999994</v>
      </c>
      <c r="F109" s="51">
        <v>40658668.210000001</v>
      </c>
      <c r="G109" s="51">
        <v>514545354.85000014</v>
      </c>
    </row>
    <row r="110" spans="1:9" ht="12.25" customHeight="1" x14ac:dyDescent="0.25">
      <c r="A110" s="49" t="s">
        <v>300</v>
      </c>
      <c r="B110" s="49" t="s">
        <v>601</v>
      </c>
      <c r="C110" s="50" t="s">
        <v>602</v>
      </c>
      <c r="D110" s="51">
        <v>1145743787.4400001</v>
      </c>
      <c r="E110" s="51">
        <v>124309985.86</v>
      </c>
      <c r="F110" s="51">
        <v>11679813.52</v>
      </c>
      <c r="G110" s="51">
        <v>112630172.34</v>
      </c>
    </row>
    <row r="111" spans="1:9" ht="12.25" customHeight="1" x14ac:dyDescent="0.25">
      <c r="A111" s="49" t="s">
        <v>301</v>
      </c>
      <c r="B111" s="49" t="s">
        <v>603</v>
      </c>
      <c r="C111" s="50" t="s">
        <v>604</v>
      </c>
      <c r="D111" s="51">
        <v>14128577.24</v>
      </c>
      <c r="E111" s="51">
        <v>1753406.97</v>
      </c>
      <c r="F111" s="51">
        <v>17465.93</v>
      </c>
      <c r="G111" s="51">
        <v>1735941.0399999998</v>
      </c>
    </row>
    <row r="112" spans="1:9" ht="12.25" customHeight="1" x14ac:dyDescent="0.25">
      <c r="A112" s="49" t="s">
        <v>302</v>
      </c>
      <c r="B112" s="49" t="s">
        <v>605</v>
      </c>
      <c r="C112" s="50" t="s">
        <v>606</v>
      </c>
      <c r="D112" s="51">
        <v>767735063.17999995</v>
      </c>
      <c r="E112" s="51">
        <v>119096730.13999999</v>
      </c>
      <c r="F112" s="51">
        <v>44912145.5</v>
      </c>
      <c r="G112" s="51">
        <v>74184584.640000001</v>
      </c>
    </row>
    <row r="113" spans="1:7" ht="12.25" customHeight="1" x14ac:dyDescent="0.25">
      <c r="A113" s="49" t="s">
        <v>303</v>
      </c>
      <c r="B113" s="49" t="s">
        <v>607</v>
      </c>
      <c r="C113" s="50" t="s">
        <v>608</v>
      </c>
      <c r="D113" s="51">
        <v>8614142</v>
      </c>
      <c r="E113" s="51">
        <v>901779.35000000009</v>
      </c>
      <c r="F113" s="51">
        <v>25304.760000000002</v>
      </c>
      <c r="G113" s="51">
        <v>876474.59000000008</v>
      </c>
    </row>
    <row r="114" spans="1:7" ht="12.25" customHeight="1" x14ac:dyDescent="0.25">
      <c r="A114" s="49" t="s">
        <v>304</v>
      </c>
      <c r="B114" s="49" t="s">
        <v>609</v>
      </c>
      <c r="C114" s="50" t="s">
        <v>610</v>
      </c>
      <c r="D114" s="51">
        <v>17330750.829999998</v>
      </c>
      <c r="E114" s="51">
        <v>1811060.41</v>
      </c>
      <c r="F114" s="51">
        <v>83496.710000000006</v>
      </c>
      <c r="G114" s="51">
        <v>1727563.7</v>
      </c>
    </row>
    <row r="115" spans="1:7" ht="12.25" customHeight="1" x14ac:dyDescent="0.25">
      <c r="A115" s="49" t="s">
        <v>305</v>
      </c>
      <c r="B115" s="49" t="s">
        <v>611</v>
      </c>
      <c r="C115" s="50" t="s">
        <v>612</v>
      </c>
      <c r="D115" s="51">
        <v>11182325</v>
      </c>
      <c r="E115" s="51">
        <v>1147792.1700000002</v>
      </c>
      <c r="F115" s="51">
        <v>1970.21</v>
      </c>
      <c r="G115" s="51">
        <v>1145821.9600000002</v>
      </c>
    </row>
    <row r="116" spans="1:7" ht="12.25" customHeight="1" x14ac:dyDescent="0.25">
      <c r="A116" s="49" t="s">
        <v>306</v>
      </c>
      <c r="B116" s="49" t="s">
        <v>613</v>
      </c>
      <c r="C116" s="50" t="s">
        <v>614</v>
      </c>
      <c r="D116" s="51">
        <v>16488224.23</v>
      </c>
      <c r="E116" s="51">
        <v>1851345.51</v>
      </c>
      <c r="F116" s="51">
        <v>23475.61</v>
      </c>
      <c r="G116" s="51">
        <v>1827869.9</v>
      </c>
    </row>
    <row r="117" spans="1:7" ht="12.25" customHeight="1" x14ac:dyDescent="0.25">
      <c r="A117" s="49" t="s">
        <v>307</v>
      </c>
      <c r="B117" s="49" t="s">
        <v>615</v>
      </c>
      <c r="C117" s="50" t="s">
        <v>424</v>
      </c>
      <c r="D117" s="51">
        <v>1541640</v>
      </c>
      <c r="E117" s="51">
        <v>246439.51</v>
      </c>
      <c r="F117" s="51">
        <v>245752.28</v>
      </c>
      <c r="G117" s="51">
        <v>687.23</v>
      </c>
    </row>
    <row r="118" spans="1:7" ht="12.25" customHeight="1" x14ac:dyDescent="0.25">
      <c r="A118" s="49" t="s">
        <v>309</v>
      </c>
      <c r="B118" s="49" t="s">
        <v>616</v>
      </c>
      <c r="C118" s="50" t="s">
        <v>617</v>
      </c>
      <c r="D118" s="51">
        <v>5974170</v>
      </c>
      <c r="E118" s="51">
        <v>898019.29</v>
      </c>
      <c r="F118" s="51">
        <v>60844.77</v>
      </c>
      <c r="G118" s="51">
        <v>837174.52</v>
      </c>
    </row>
    <row r="119" spans="1:7" ht="12.25" customHeight="1" x14ac:dyDescent="0.25">
      <c r="A119" s="49" t="s">
        <v>310</v>
      </c>
      <c r="B119" s="49" t="s">
        <v>618</v>
      </c>
      <c r="C119" s="50" t="s">
        <v>619</v>
      </c>
      <c r="D119" s="51">
        <v>334636506.98999995</v>
      </c>
      <c r="E119" s="51">
        <v>33575541.869999997</v>
      </c>
      <c r="F119" s="51">
        <v>83800.09</v>
      </c>
      <c r="G119" s="51">
        <v>33491741.780000001</v>
      </c>
    </row>
    <row r="120" spans="1:7" ht="12.25" customHeight="1" x14ac:dyDescent="0.25">
      <c r="A120" s="49" t="s">
        <v>311</v>
      </c>
      <c r="B120" s="49" t="s">
        <v>620</v>
      </c>
      <c r="C120" s="50" t="s">
        <v>621</v>
      </c>
      <c r="D120" s="51">
        <v>206614266.84</v>
      </c>
      <c r="E120" s="51">
        <v>24133950.090000004</v>
      </c>
      <c r="F120" s="51">
        <v>3730225.85</v>
      </c>
      <c r="G120" s="51">
        <v>20403724.240000002</v>
      </c>
    </row>
    <row r="121" spans="1:7" ht="12.25" customHeight="1" x14ac:dyDescent="0.25">
      <c r="A121" s="49" t="s">
        <v>312</v>
      </c>
      <c r="B121" s="49" t="s">
        <v>622</v>
      </c>
      <c r="C121" s="50" t="s">
        <v>623</v>
      </c>
      <c r="D121" s="51">
        <v>395626911.40000004</v>
      </c>
      <c r="E121" s="51">
        <v>40755872.780000001</v>
      </c>
      <c r="F121" s="51">
        <v>166980.18</v>
      </c>
      <c r="G121" s="51">
        <v>40588892.600000001</v>
      </c>
    </row>
    <row r="122" spans="1:7" ht="12.25" customHeight="1" x14ac:dyDescent="0.25">
      <c r="A122" s="49" t="s">
        <v>313</v>
      </c>
      <c r="B122" s="49" t="s">
        <v>624</v>
      </c>
      <c r="C122" s="50" t="s">
        <v>625</v>
      </c>
      <c r="D122" s="51">
        <v>305045874.73000002</v>
      </c>
      <c r="E122" s="51">
        <v>32936705.07</v>
      </c>
      <c r="F122" s="51">
        <v>2722315.51</v>
      </c>
      <c r="G122" s="51">
        <v>30214389.560000002</v>
      </c>
    </row>
    <row r="123" spans="1:7" ht="12.25" customHeight="1" x14ac:dyDescent="0.25">
      <c r="A123" s="49" t="s">
        <v>314</v>
      </c>
      <c r="B123" s="49" t="s">
        <v>626</v>
      </c>
      <c r="C123" s="50" t="s">
        <v>627</v>
      </c>
      <c r="D123" s="51">
        <v>4744707</v>
      </c>
      <c r="E123" s="51">
        <v>692937.39999999991</v>
      </c>
      <c r="F123" s="51">
        <v>46922.2</v>
      </c>
      <c r="G123" s="51">
        <v>646015.19999999995</v>
      </c>
    </row>
    <row r="124" spans="1:7" ht="12.25" customHeight="1" x14ac:dyDescent="0.25">
      <c r="A124" s="49" t="s">
        <v>315</v>
      </c>
      <c r="B124" s="49" t="s">
        <v>628</v>
      </c>
      <c r="C124" s="50" t="s">
        <v>629</v>
      </c>
      <c r="D124" s="51">
        <v>26932193.059999999</v>
      </c>
      <c r="E124" s="51">
        <v>2831190.7400000007</v>
      </c>
      <c r="F124" s="51">
        <v>105415.4</v>
      </c>
      <c r="G124" s="51">
        <v>2725775.3400000003</v>
      </c>
    </row>
    <row r="125" spans="1:7" ht="12.25" customHeight="1" x14ac:dyDescent="0.25">
      <c r="A125" s="49" t="s">
        <v>316</v>
      </c>
      <c r="B125" s="49" t="s">
        <v>630</v>
      </c>
      <c r="C125" s="50" t="s">
        <v>631</v>
      </c>
      <c r="D125" s="51">
        <v>225380</v>
      </c>
      <c r="E125" s="51">
        <v>33807.07</v>
      </c>
      <c r="F125" s="51">
        <v>0</v>
      </c>
      <c r="G125" s="51">
        <v>33807.07</v>
      </c>
    </row>
    <row r="126" spans="1:7" ht="12.25" customHeight="1" x14ac:dyDescent="0.25">
      <c r="A126" s="49" t="s">
        <v>317</v>
      </c>
      <c r="B126" s="49" t="s">
        <v>632</v>
      </c>
      <c r="C126" s="50" t="s">
        <v>633</v>
      </c>
      <c r="D126" s="51">
        <v>64518445.059999995</v>
      </c>
      <c r="E126" s="51">
        <v>7232045.959999999</v>
      </c>
      <c r="F126" s="51">
        <v>733414.58</v>
      </c>
      <c r="G126" s="51">
        <v>6498631.3799999999</v>
      </c>
    </row>
    <row r="127" spans="1:7" ht="12.25" customHeight="1" x14ac:dyDescent="0.25">
      <c r="A127" s="49" t="s">
        <v>318</v>
      </c>
      <c r="B127" s="49" t="s">
        <v>634</v>
      </c>
      <c r="C127" s="50" t="s">
        <v>635</v>
      </c>
      <c r="D127" s="51">
        <v>360475093.5</v>
      </c>
      <c r="E127" s="51">
        <v>40137043.469999999</v>
      </c>
      <c r="F127" s="51">
        <v>2074711.65</v>
      </c>
      <c r="G127" s="51">
        <v>38062331.82</v>
      </c>
    </row>
    <row r="128" spans="1:7" ht="12.25" customHeight="1" x14ac:dyDescent="0.25">
      <c r="A128" s="49" t="s">
        <v>319</v>
      </c>
      <c r="B128" s="49" t="s">
        <v>636</v>
      </c>
      <c r="C128" s="50" t="s">
        <v>520</v>
      </c>
      <c r="D128" s="51">
        <v>8052471.2599999998</v>
      </c>
      <c r="E128" s="51">
        <v>894546.08999999985</v>
      </c>
      <c r="F128" s="51">
        <v>21952.84</v>
      </c>
      <c r="G128" s="51">
        <v>872593.25</v>
      </c>
    </row>
    <row r="129" spans="1:7" ht="12.25" customHeight="1" x14ac:dyDescent="0.25">
      <c r="A129" s="49" t="s">
        <v>320</v>
      </c>
      <c r="B129" s="49" t="s">
        <v>637</v>
      </c>
      <c r="C129" s="50" t="s">
        <v>638</v>
      </c>
      <c r="D129" s="51">
        <v>16178851</v>
      </c>
      <c r="E129" s="51">
        <v>1700914.64</v>
      </c>
      <c r="F129" s="51">
        <v>102527.62999999999</v>
      </c>
      <c r="G129" s="51">
        <v>1598387.0099999998</v>
      </c>
    </row>
    <row r="130" spans="1:7" ht="12.25" customHeight="1" x14ac:dyDescent="0.25">
      <c r="A130" s="49" t="s">
        <v>321</v>
      </c>
      <c r="B130" s="49" t="s">
        <v>639</v>
      </c>
      <c r="C130" s="50" t="s">
        <v>640</v>
      </c>
      <c r="D130" s="51">
        <v>54024636.859999999</v>
      </c>
      <c r="E130" s="51">
        <v>8537167.7300000023</v>
      </c>
      <c r="F130" s="51">
        <v>2729378.9699999997</v>
      </c>
      <c r="G130" s="51">
        <v>5807788.7599999998</v>
      </c>
    </row>
    <row r="131" spans="1:7" ht="12.25" customHeight="1" x14ac:dyDescent="0.25">
      <c r="A131" s="49" t="s">
        <v>641</v>
      </c>
      <c r="B131" s="49" t="s">
        <v>642</v>
      </c>
      <c r="C131" s="50" t="s">
        <v>520</v>
      </c>
      <c r="D131" s="51">
        <v>8052471.2599999998</v>
      </c>
      <c r="E131" s="51">
        <v>894546.08999999985</v>
      </c>
      <c r="F131" s="51">
        <v>21952.84</v>
      </c>
      <c r="G131" s="51">
        <v>872593.25</v>
      </c>
    </row>
    <row r="132" spans="1:7" ht="12.25" customHeight="1" x14ac:dyDescent="0.25">
      <c r="A132" s="49" t="s">
        <v>324</v>
      </c>
      <c r="B132" s="49" t="s">
        <v>643</v>
      </c>
      <c r="C132" s="50" t="s">
        <v>644</v>
      </c>
      <c r="D132" s="51">
        <v>13458200135.389999</v>
      </c>
      <c r="E132" s="51">
        <v>1666295175.4899998</v>
      </c>
      <c r="F132" s="51">
        <v>217367815.59</v>
      </c>
      <c r="G132" s="51">
        <v>1448927359.8999996</v>
      </c>
    </row>
    <row r="133" spans="1:7" ht="12.25" customHeight="1" x14ac:dyDescent="0.25">
      <c r="A133" s="49" t="s">
        <v>325</v>
      </c>
      <c r="B133" s="49" t="s">
        <v>645</v>
      </c>
      <c r="C133" s="50" t="s">
        <v>646</v>
      </c>
      <c r="D133" s="51">
        <v>12554495915.32</v>
      </c>
      <c r="E133" s="51">
        <v>1388701248.1000004</v>
      </c>
      <c r="F133" s="51">
        <v>125493593.74999999</v>
      </c>
      <c r="G133" s="51">
        <v>1263207654.3500001</v>
      </c>
    </row>
    <row r="134" spans="1:7" ht="12.25" customHeight="1" x14ac:dyDescent="0.25">
      <c r="A134" s="49" t="s">
        <v>326</v>
      </c>
      <c r="B134" s="49" t="s">
        <v>647</v>
      </c>
      <c r="C134" s="50" t="s">
        <v>648</v>
      </c>
      <c r="D134" s="51">
        <v>2797666848.3899999</v>
      </c>
      <c r="E134" s="51">
        <v>306149947.82999998</v>
      </c>
      <c r="F134" s="51">
        <v>6146734.1600000001</v>
      </c>
      <c r="G134" s="51">
        <v>300003213.67000002</v>
      </c>
    </row>
    <row r="135" spans="1:7" ht="12.25" customHeight="1" x14ac:dyDescent="0.25">
      <c r="A135" s="49" t="s">
        <v>327</v>
      </c>
      <c r="B135" s="49" t="s">
        <v>649</v>
      </c>
      <c r="C135" s="50" t="s">
        <v>650</v>
      </c>
      <c r="D135" s="51">
        <v>9697726.9199999999</v>
      </c>
      <c r="E135" s="51">
        <v>1044870.1499999999</v>
      </c>
      <c r="F135" s="51">
        <v>20288.96</v>
      </c>
      <c r="G135" s="51">
        <v>1024581.19</v>
      </c>
    </row>
    <row r="136" spans="1:7" ht="12.25" customHeight="1" x14ac:dyDescent="0.25">
      <c r="A136" s="49" t="s">
        <v>328</v>
      </c>
      <c r="B136" s="49" t="s">
        <v>651</v>
      </c>
      <c r="C136" s="50" t="s">
        <v>614</v>
      </c>
      <c r="D136" s="51">
        <v>16488224.23</v>
      </c>
      <c r="E136" s="51">
        <v>1851345.51</v>
      </c>
      <c r="F136" s="51">
        <v>23475.61</v>
      </c>
      <c r="G136" s="51">
        <v>1827869.9</v>
      </c>
    </row>
    <row r="137" spans="1:7" ht="12.25" customHeight="1" x14ac:dyDescent="0.25">
      <c r="A137" s="49" t="s">
        <v>329</v>
      </c>
      <c r="B137" s="49" t="s">
        <v>652</v>
      </c>
      <c r="C137" s="50" t="s">
        <v>653</v>
      </c>
      <c r="D137" s="51">
        <v>59831644.200000003</v>
      </c>
      <c r="E137" s="51">
        <v>6350283.8099999996</v>
      </c>
      <c r="F137" s="51">
        <v>220696.98</v>
      </c>
      <c r="G137" s="51">
        <v>6129586.8300000001</v>
      </c>
    </row>
    <row r="138" spans="1:7" ht="12.25" customHeight="1" x14ac:dyDescent="0.25">
      <c r="A138" s="49" t="s">
        <v>331</v>
      </c>
      <c r="B138" s="49" t="s">
        <v>654</v>
      </c>
      <c r="C138" s="50" t="s">
        <v>655</v>
      </c>
      <c r="D138" s="51">
        <v>52239316.370000005</v>
      </c>
      <c r="E138" s="51">
        <v>5701868.3899999997</v>
      </c>
      <c r="F138" s="51">
        <v>425064.39</v>
      </c>
      <c r="G138" s="51">
        <v>5276804</v>
      </c>
    </row>
    <row r="139" spans="1:7" ht="12.25" customHeight="1" x14ac:dyDescent="0.25">
      <c r="A139" s="49" t="s">
        <v>332</v>
      </c>
      <c r="B139" s="49" t="s">
        <v>656</v>
      </c>
      <c r="C139" s="50" t="s">
        <v>657</v>
      </c>
      <c r="D139" s="51">
        <v>21946253</v>
      </c>
      <c r="E139" s="51">
        <v>3186258.8499999996</v>
      </c>
      <c r="F139" s="51">
        <v>1324743.69</v>
      </c>
      <c r="G139" s="51">
        <v>1861515.1599999995</v>
      </c>
    </row>
    <row r="140" spans="1:7" ht="12.25" customHeight="1" x14ac:dyDescent="0.25">
      <c r="A140" s="49" t="s">
        <v>333</v>
      </c>
      <c r="B140" s="49" t="s">
        <v>658</v>
      </c>
      <c r="C140" s="50" t="s">
        <v>659</v>
      </c>
      <c r="D140" s="51">
        <v>9234155.9199999999</v>
      </c>
      <c r="E140" s="51">
        <v>963745.2</v>
      </c>
      <c r="F140" s="51">
        <v>20288.96</v>
      </c>
      <c r="G140" s="51">
        <v>943456.23999999987</v>
      </c>
    </row>
    <row r="141" spans="1:7" ht="12.25" customHeight="1" x14ac:dyDescent="0.25">
      <c r="A141" s="49" t="s">
        <v>334</v>
      </c>
      <c r="B141" s="49" t="s">
        <v>660</v>
      </c>
      <c r="C141" s="50" t="s">
        <v>661</v>
      </c>
      <c r="D141" s="51">
        <v>5306048.0199999996</v>
      </c>
      <c r="E141" s="51">
        <v>578590.81999999995</v>
      </c>
      <c r="F141" s="51">
        <v>1773.69</v>
      </c>
      <c r="G141" s="51">
        <v>576817.13</v>
      </c>
    </row>
    <row r="142" spans="1:7" ht="12.25" customHeight="1" x14ac:dyDescent="0.25">
      <c r="A142" s="49" t="s">
        <v>335</v>
      </c>
      <c r="B142" s="49" t="s">
        <v>662</v>
      </c>
      <c r="C142" s="50" t="s">
        <v>663</v>
      </c>
      <c r="D142" s="51">
        <v>160617</v>
      </c>
      <c r="E142" s="51">
        <v>23184.95</v>
      </c>
      <c r="F142" s="51">
        <v>20704.8</v>
      </c>
      <c r="G142" s="51">
        <v>2480.1499999999996</v>
      </c>
    </row>
    <row r="143" spans="1:7" ht="12.25" customHeight="1" x14ac:dyDescent="0.25">
      <c r="A143" s="49" t="s">
        <v>336</v>
      </c>
      <c r="B143" s="49" t="s">
        <v>664</v>
      </c>
      <c r="C143" s="50" t="s">
        <v>665</v>
      </c>
      <c r="D143" s="51">
        <v>4747734.2300000004</v>
      </c>
      <c r="E143" s="51">
        <v>529320.81000000006</v>
      </c>
      <c r="F143" s="51">
        <v>2672.38</v>
      </c>
      <c r="G143" s="51">
        <v>526648.42999999993</v>
      </c>
    </row>
    <row r="144" spans="1:7" ht="12.25" customHeight="1" x14ac:dyDescent="0.25">
      <c r="A144" s="49" t="s">
        <v>337</v>
      </c>
      <c r="B144" s="49" t="s">
        <v>666</v>
      </c>
      <c r="C144" s="50" t="s">
        <v>667</v>
      </c>
      <c r="D144" s="51">
        <v>6173215</v>
      </c>
      <c r="E144" s="51">
        <v>786176.24</v>
      </c>
      <c r="F144" s="51">
        <v>254164.1</v>
      </c>
      <c r="G144" s="51">
        <v>532012.14</v>
      </c>
    </row>
    <row r="145" spans="1:7" ht="13.4" customHeight="1" x14ac:dyDescent="0.25">
      <c r="A145" s="49" t="s">
        <v>668</v>
      </c>
      <c r="B145" s="49" t="s">
        <v>669</v>
      </c>
      <c r="C145" s="50" t="s">
        <v>529</v>
      </c>
      <c r="D145" s="51">
        <v>4408421</v>
      </c>
      <c r="E145" s="51">
        <v>477147.75</v>
      </c>
      <c r="F145" s="51">
        <v>0</v>
      </c>
      <c r="G145" s="51">
        <v>477147.75</v>
      </c>
    </row>
    <row r="146" spans="1:7" ht="13.4" customHeight="1" x14ac:dyDescent="0.25">
      <c r="A146" s="49" t="s">
        <v>330</v>
      </c>
      <c r="B146" s="49" t="s">
        <v>670</v>
      </c>
      <c r="C146" s="50" t="s">
        <v>671</v>
      </c>
      <c r="D146" s="51">
        <v>62308318.719999999</v>
      </c>
      <c r="E146" s="51">
        <v>9470293.4700000025</v>
      </c>
      <c r="F146" s="51">
        <v>2738794.52</v>
      </c>
      <c r="G146" s="51">
        <v>6731498.9499999993</v>
      </c>
    </row>
    <row r="147" spans="1:7" ht="13.4" customHeight="1" x14ac:dyDescent="0.25">
      <c r="A147" s="49" t="s">
        <v>235</v>
      </c>
      <c r="B147" s="49" t="s">
        <v>672</v>
      </c>
      <c r="C147" s="50" t="s">
        <v>673</v>
      </c>
      <c r="D147" s="51">
        <v>7937872060.6700001</v>
      </c>
      <c r="E147" s="51">
        <v>875447677.01999986</v>
      </c>
      <c r="F147" s="51">
        <v>77864556.390000001</v>
      </c>
      <c r="G147" s="51">
        <v>797583120.62999976</v>
      </c>
    </row>
    <row r="148" spans="1:7" ht="13.4" customHeight="1" x14ac:dyDescent="0.25">
      <c r="A148" s="49" t="s">
        <v>236</v>
      </c>
      <c r="B148" s="49" t="s">
        <v>674</v>
      </c>
      <c r="C148" s="50" t="s">
        <v>675</v>
      </c>
      <c r="D148" s="51">
        <v>18450373946.900002</v>
      </c>
      <c r="E148" s="51">
        <v>2229735477.4499993</v>
      </c>
      <c r="F148" s="51">
        <v>258582163.35999995</v>
      </c>
      <c r="G148" s="51">
        <v>1971153314.0899992</v>
      </c>
    </row>
    <row r="149" spans="1:7" ht="13.4" customHeight="1" x14ac:dyDescent="0.25">
      <c r="A149" s="49" t="s">
        <v>237</v>
      </c>
      <c r="B149" s="49" t="s">
        <v>676</v>
      </c>
      <c r="C149" s="50" t="s">
        <v>677</v>
      </c>
      <c r="D149" s="51">
        <v>626871359.27999997</v>
      </c>
      <c r="E149" s="51">
        <v>96024520.130000025</v>
      </c>
      <c r="F149" s="51">
        <v>17423307.779999997</v>
      </c>
      <c r="G149" s="51">
        <v>78601212.349999994</v>
      </c>
    </row>
    <row r="150" spans="1:7" ht="13.4" customHeight="1" x14ac:dyDescent="0.25">
      <c r="A150" s="49" t="s">
        <v>238</v>
      </c>
      <c r="B150" s="49" t="s">
        <v>678</v>
      </c>
      <c r="C150" s="50" t="s">
        <v>452</v>
      </c>
      <c r="D150" s="51">
        <v>172336816.25999999</v>
      </c>
      <c r="E150" s="51">
        <v>21691817.190000001</v>
      </c>
      <c r="F150" s="51">
        <v>3436165.65</v>
      </c>
      <c r="G150" s="51">
        <v>18307958.100000001</v>
      </c>
    </row>
    <row r="151" spans="1:7" ht="13.4" customHeight="1" x14ac:dyDescent="0.25">
      <c r="A151" s="49" t="s">
        <v>679</v>
      </c>
      <c r="B151" s="49" t="s">
        <v>680</v>
      </c>
      <c r="C151" s="50" t="s">
        <v>398</v>
      </c>
      <c r="D151" s="51">
        <v>29741881487.349998</v>
      </c>
      <c r="E151" s="51">
        <v>3491200754.9599996</v>
      </c>
      <c r="F151" s="51">
        <v>364238298.06999999</v>
      </c>
      <c r="G151" s="51">
        <v>3126962456.8899999</v>
      </c>
    </row>
    <row r="152" spans="1:7" ht="13.4" customHeight="1" x14ac:dyDescent="0.25">
      <c r="A152" s="49" t="s">
        <v>681</v>
      </c>
      <c r="B152" s="49" t="s">
        <v>399</v>
      </c>
      <c r="C152" s="50" t="s">
        <v>398</v>
      </c>
      <c r="D152" s="51">
        <v>29741881487.349998</v>
      </c>
      <c r="E152" s="51">
        <v>3491200754.9599996</v>
      </c>
      <c r="F152" s="51">
        <v>364238298.06999999</v>
      </c>
      <c r="G152" s="51">
        <v>3126962456.8899999</v>
      </c>
    </row>
    <row r="153" spans="1:7" ht="13.4" customHeight="1" x14ac:dyDescent="0.25">
      <c r="A153" s="49" t="s">
        <v>682</v>
      </c>
      <c r="B153" s="49" t="s">
        <v>400</v>
      </c>
      <c r="C153" s="50" t="s">
        <v>398</v>
      </c>
      <c r="D153" s="51">
        <v>29741881487.349998</v>
      </c>
      <c r="E153" s="51">
        <v>3491200754.9599996</v>
      </c>
      <c r="F153" s="51">
        <v>364238298.06999999</v>
      </c>
      <c r="G153" s="51">
        <v>3126962456.8899999</v>
      </c>
    </row>
    <row r="154" spans="1:7" ht="13.4" customHeight="1" x14ac:dyDescent="0.25">
      <c r="A154" s="49" t="s">
        <v>156</v>
      </c>
      <c r="B154" s="49" t="s">
        <v>401</v>
      </c>
      <c r="C154" s="50" t="s">
        <v>402</v>
      </c>
      <c r="D154" s="51">
        <v>4231783756.8899999</v>
      </c>
      <c r="E154" s="51">
        <v>522830935.63999987</v>
      </c>
      <c r="F154" s="51">
        <v>63585397.110000007</v>
      </c>
      <c r="G154" s="51">
        <v>459245538.52999997</v>
      </c>
    </row>
    <row r="155" spans="1:7" ht="13.4" customHeight="1" x14ac:dyDescent="0.25">
      <c r="A155" s="49" t="s">
        <v>158</v>
      </c>
      <c r="B155" s="49" t="s">
        <v>403</v>
      </c>
      <c r="C155" s="50" t="s">
        <v>404</v>
      </c>
      <c r="D155" s="51">
        <v>999373685.46999991</v>
      </c>
      <c r="E155" s="51">
        <v>145204473.50999999</v>
      </c>
      <c r="F155" s="51">
        <v>65681736.860000014</v>
      </c>
      <c r="G155" s="51">
        <v>79522736.649999991</v>
      </c>
    </row>
    <row r="156" spans="1:7" ht="13.4" customHeight="1" x14ac:dyDescent="0.25">
      <c r="A156" s="49" t="s">
        <v>160</v>
      </c>
      <c r="B156" s="49" t="s">
        <v>683</v>
      </c>
      <c r="C156" s="50" t="s">
        <v>406</v>
      </c>
      <c r="D156" s="51">
        <v>933073478.56000006</v>
      </c>
      <c r="E156" s="51">
        <v>128684095.97999996</v>
      </c>
      <c r="F156" s="51">
        <v>7523389.9199999999</v>
      </c>
      <c r="G156" s="51">
        <v>121160706.05999997</v>
      </c>
    </row>
    <row r="157" spans="1:7" ht="13.4" customHeight="1" x14ac:dyDescent="0.25">
      <c r="A157" s="49" t="s">
        <v>162</v>
      </c>
      <c r="B157" s="49" t="s">
        <v>407</v>
      </c>
      <c r="C157" s="50" t="s">
        <v>408</v>
      </c>
      <c r="D157" s="51">
        <v>1300218984.1900001</v>
      </c>
      <c r="E157" s="51">
        <v>164292977.08000001</v>
      </c>
      <c r="F157" s="51">
        <v>35232694.249999993</v>
      </c>
      <c r="G157" s="51">
        <v>129060282.83000001</v>
      </c>
    </row>
    <row r="158" spans="1:7" ht="12.25" customHeight="1" x14ac:dyDescent="0.25">
      <c r="A158" s="49" t="s">
        <v>164</v>
      </c>
      <c r="B158" s="49" t="s">
        <v>684</v>
      </c>
      <c r="C158" s="50" t="s">
        <v>410</v>
      </c>
      <c r="D158" s="51">
        <v>70376273.329999998</v>
      </c>
      <c r="E158" s="51">
        <v>8497105.620000001</v>
      </c>
      <c r="F158" s="51">
        <v>2547699.2600000002</v>
      </c>
      <c r="G158" s="51">
        <v>5949406.3600000003</v>
      </c>
    </row>
    <row r="159" spans="1:7" ht="12.25" customHeight="1" x14ac:dyDescent="0.25">
      <c r="A159" s="49" t="s">
        <v>166</v>
      </c>
      <c r="B159" s="49" t="s">
        <v>411</v>
      </c>
      <c r="C159" s="50" t="s">
        <v>412</v>
      </c>
      <c r="D159" s="51">
        <v>28155592.510000002</v>
      </c>
      <c r="E159" s="51">
        <v>3427344.06</v>
      </c>
      <c r="F159" s="51">
        <v>773081.74</v>
      </c>
      <c r="G159" s="51">
        <v>2654262.3200000003</v>
      </c>
    </row>
    <row r="160" spans="1:7" ht="12.25" customHeight="1" x14ac:dyDescent="0.25">
      <c r="A160" s="49" t="s">
        <v>168</v>
      </c>
      <c r="B160" s="49" t="s">
        <v>413</v>
      </c>
      <c r="C160" s="50" t="s">
        <v>414</v>
      </c>
      <c r="D160" s="51">
        <v>105266731.35000001</v>
      </c>
      <c r="E160" s="51">
        <v>13465175.35</v>
      </c>
      <c r="F160" s="51">
        <v>2328598.0099999998</v>
      </c>
      <c r="G160" s="51">
        <v>11136577.339999998</v>
      </c>
    </row>
    <row r="161" spans="1:7" ht="12.25" customHeight="1" x14ac:dyDescent="0.25">
      <c r="A161" s="49" t="s">
        <v>170</v>
      </c>
      <c r="B161" s="49" t="s">
        <v>685</v>
      </c>
      <c r="C161" s="50" t="s">
        <v>416</v>
      </c>
      <c r="D161" s="51">
        <v>1841181591.9699998</v>
      </c>
      <c r="E161" s="51">
        <v>215594795.16999999</v>
      </c>
      <c r="F161" s="51">
        <v>28705700.080000006</v>
      </c>
      <c r="G161" s="51">
        <v>186889095.08999997</v>
      </c>
    </row>
    <row r="162" spans="1:7" ht="12.25" customHeight="1" x14ac:dyDescent="0.25">
      <c r="A162" s="49" t="s">
        <v>172</v>
      </c>
      <c r="B162" s="49" t="s">
        <v>417</v>
      </c>
      <c r="C162" s="50" t="s">
        <v>418</v>
      </c>
      <c r="D162" s="51">
        <v>1210743461.71</v>
      </c>
      <c r="E162" s="51">
        <v>132784615.02000001</v>
      </c>
      <c r="F162" s="51">
        <v>16350023.549999999</v>
      </c>
      <c r="G162" s="51">
        <v>116434591.47000003</v>
      </c>
    </row>
    <row r="163" spans="1:7" ht="12.25" customHeight="1" x14ac:dyDescent="0.25">
      <c r="A163" s="49" t="s">
        <v>174</v>
      </c>
      <c r="B163" s="49" t="s">
        <v>419</v>
      </c>
      <c r="C163" s="50" t="s">
        <v>420</v>
      </c>
      <c r="D163" s="51">
        <v>476722</v>
      </c>
      <c r="E163" s="51">
        <v>72028.17</v>
      </c>
      <c r="F163" s="51">
        <v>68389.05</v>
      </c>
      <c r="G163" s="51">
        <v>3639.12</v>
      </c>
    </row>
    <row r="164" spans="1:7" ht="12.25" customHeight="1" x14ac:dyDescent="0.25">
      <c r="A164" s="49" t="s">
        <v>176</v>
      </c>
      <c r="B164" s="49" t="s">
        <v>421</v>
      </c>
      <c r="C164" s="50" t="s">
        <v>422</v>
      </c>
      <c r="D164" s="51">
        <v>3595282042.1500001</v>
      </c>
      <c r="E164" s="51">
        <v>389977180.93000007</v>
      </c>
      <c r="F164" s="51">
        <v>21042745.23</v>
      </c>
      <c r="G164" s="51">
        <v>368934435.70000005</v>
      </c>
    </row>
    <row r="165" spans="1:7" ht="12.25" customHeight="1" x14ac:dyDescent="0.25">
      <c r="A165" s="49" t="s">
        <v>178</v>
      </c>
      <c r="B165" s="49" t="s">
        <v>423</v>
      </c>
      <c r="C165" s="50" t="s">
        <v>424</v>
      </c>
      <c r="D165" s="51">
        <v>149259</v>
      </c>
      <c r="E165" s="51">
        <v>22388.82</v>
      </c>
      <c r="F165" s="51">
        <v>0</v>
      </c>
      <c r="G165" s="51">
        <v>22388.82</v>
      </c>
    </row>
    <row r="166" spans="1:7" ht="12.25" customHeight="1" x14ac:dyDescent="0.25">
      <c r="A166" s="49" t="s">
        <v>180</v>
      </c>
      <c r="B166" s="49" t="s">
        <v>686</v>
      </c>
      <c r="C166" s="50" t="s">
        <v>426</v>
      </c>
      <c r="D166" s="51">
        <v>2544878751.2399998</v>
      </c>
      <c r="E166" s="51">
        <v>266771338.41</v>
      </c>
      <c r="F166" s="51">
        <v>5605031.6600000001</v>
      </c>
      <c r="G166" s="51">
        <v>261166306.75</v>
      </c>
    </row>
    <row r="167" spans="1:7" ht="12.25" customHeight="1" x14ac:dyDescent="0.25">
      <c r="A167" s="49" t="s">
        <v>184</v>
      </c>
      <c r="B167" s="49" t="s">
        <v>687</v>
      </c>
      <c r="C167" s="50" t="s">
        <v>428</v>
      </c>
      <c r="D167" s="51">
        <v>4928214019.3999996</v>
      </c>
      <c r="E167" s="51">
        <v>613768714.01000023</v>
      </c>
      <c r="F167" s="51">
        <v>69079383.060000002</v>
      </c>
      <c r="G167" s="51">
        <v>544689330.95000017</v>
      </c>
    </row>
    <row r="168" spans="1:7" ht="12.25" customHeight="1" x14ac:dyDescent="0.25">
      <c r="A168" s="49" t="s">
        <v>186</v>
      </c>
      <c r="B168" s="49" t="s">
        <v>688</v>
      </c>
      <c r="C168" s="50" t="s">
        <v>430</v>
      </c>
      <c r="D168" s="51">
        <v>416960649.92000002</v>
      </c>
      <c r="E168" s="51">
        <v>58313895.399999999</v>
      </c>
      <c r="F168" s="51">
        <v>2837908.0699999994</v>
      </c>
      <c r="G168" s="51">
        <v>55475987.330000013</v>
      </c>
    </row>
    <row r="169" spans="1:7" ht="12.25" customHeight="1" x14ac:dyDescent="0.25">
      <c r="A169" s="49" t="s">
        <v>189</v>
      </c>
      <c r="B169" s="49" t="s">
        <v>689</v>
      </c>
      <c r="C169" s="50" t="s">
        <v>432</v>
      </c>
      <c r="D169" s="51">
        <v>231813280.02000001</v>
      </c>
      <c r="E169" s="51">
        <v>32771410.390000004</v>
      </c>
      <c r="F169" s="51">
        <v>6195565.1600000001</v>
      </c>
      <c r="G169" s="51">
        <v>26575845.230000008</v>
      </c>
    </row>
    <row r="170" spans="1:7" ht="12.25" customHeight="1" x14ac:dyDescent="0.25">
      <c r="A170" s="49" t="s">
        <v>192</v>
      </c>
      <c r="B170" s="49" t="s">
        <v>690</v>
      </c>
      <c r="C170" s="50" t="s">
        <v>434</v>
      </c>
      <c r="D170" s="51">
        <v>15559357</v>
      </c>
      <c r="E170" s="51">
        <v>2620002.1800000002</v>
      </c>
      <c r="F170" s="51">
        <v>63871.909999999996</v>
      </c>
      <c r="G170" s="51">
        <v>2556130.2700000009</v>
      </c>
    </row>
    <row r="171" spans="1:7" ht="12.25" customHeight="1" x14ac:dyDescent="0.25">
      <c r="A171" s="49" t="s">
        <v>195</v>
      </c>
      <c r="B171" s="49" t="s">
        <v>691</v>
      </c>
      <c r="C171" s="50" t="s">
        <v>436</v>
      </c>
      <c r="D171" s="51">
        <v>933356664.90999997</v>
      </c>
      <c r="E171" s="51">
        <v>108847388.45999999</v>
      </c>
      <c r="F171" s="51">
        <v>4427482</v>
      </c>
      <c r="G171" s="51">
        <v>104419906.45999999</v>
      </c>
    </row>
    <row r="172" spans="1:7" ht="12.25" customHeight="1" x14ac:dyDescent="0.25">
      <c r="A172" s="49" t="s">
        <v>198</v>
      </c>
      <c r="B172" s="49" t="s">
        <v>692</v>
      </c>
      <c r="C172" s="50" t="s">
        <v>438</v>
      </c>
      <c r="D172" s="51">
        <v>344667545.5</v>
      </c>
      <c r="E172" s="51">
        <v>49493849.74000001</v>
      </c>
      <c r="F172" s="51">
        <v>4317849.0900000008</v>
      </c>
      <c r="G172" s="51">
        <v>45176000.649999999</v>
      </c>
    </row>
    <row r="173" spans="1:7" ht="12.25" customHeight="1" x14ac:dyDescent="0.25">
      <c r="A173" s="49" t="s">
        <v>201</v>
      </c>
      <c r="B173" s="49" t="s">
        <v>693</v>
      </c>
      <c r="C173" s="50" t="s">
        <v>440</v>
      </c>
      <c r="D173" s="51">
        <v>361582982.92000002</v>
      </c>
      <c r="E173" s="51">
        <v>60517759.249999993</v>
      </c>
      <c r="F173" s="51">
        <v>1555932.19</v>
      </c>
      <c r="G173" s="51">
        <v>58961827.060000002</v>
      </c>
    </row>
    <row r="174" spans="1:7" ht="12.25" customHeight="1" x14ac:dyDescent="0.25">
      <c r="A174" s="49" t="s">
        <v>204</v>
      </c>
      <c r="B174" s="49" t="s">
        <v>694</v>
      </c>
      <c r="C174" s="50" t="s">
        <v>444</v>
      </c>
      <c r="D174" s="51">
        <v>6221797586.8100004</v>
      </c>
      <c r="E174" s="51">
        <v>774729954.38999999</v>
      </c>
      <c r="F174" s="51">
        <v>77888586.060000002</v>
      </c>
      <c r="G174" s="51">
        <v>696841368.33000004</v>
      </c>
    </row>
    <row r="175" spans="1:7" ht="12.25" customHeight="1" x14ac:dyDescent="0.25">
      <c r="A175" s="49" t="s">
        <v>207</v>
      </c>
      <c r="B175" s="49" t="s">
        <v>695</v>
      </c>
      <c r="C175" s="50" t="s">
        <v>446</v>
      </c>
      <c r="D175" s="51">
        <v>1010356912.86</v>
      </c>
      <c r="E175" s="51">
        <v>151603065.04000002</v>
      </c>
      <c r="F175" s="51">
        <v>10589405.42</v>
      </c>
      <c r="G175" s="51">
        <v>141013659.62</v>
      </c>
    </row>
    <row r="176" spans="1:7" ht="12.25" customHeight="1" x14ac:dyDescent="0.25">
      <c r="A176" s="49" t="s">
        <v>210</v>
      </c>
      <c r="B176" s="49" t="s">
        <v>696</v>
      </c>
      <c r="C176" s="50" t="s">
        <v>448</v>
      </c>
      <c r="D176" s="51">
        <v>5978814030.96</v>
      </c>
      <c r="E176" s="51">
        <v>677022733.98999977</v>
      </c>
      <c r="F176" s="51">
        <v>75397143.070000008</v>
      </c>
      <c r="G176" s="51">
        <v>601625590.91999996</v>
      </c>
    </row>
    <row r="177" spans="1:7" ht="12.25" customHeight="1" x14ac:dyDescent="0.25">
      <c r="A177" s="49" t="s">
        <v>213</v>
      </c>
      <c r="B177" s="49" t="s">
        <v>697</v>
      </c>
      <c r="C177" s="50" t="s">
        <v>450</v>
      </c>
      <c r="D177" s="51">
        <v>336979100.25000006</v>
      </c>
      <c r="E177" s="51">
        <v>52624101.520000003</v>
      </c>
      <c r="F177" s="51">
        <v>5211329.07</v>
      </c>
      <c r="G177" s="51">
        <v>47412772.45000001</v>
      </c>
    </row>
    <row r="178" spans="1:7" ht="12.25" customHeight="1" x14ac:dyDescent="0.25">
      <c r="A178" s="49" t="s">
        <v>216</v>
      </c>
      <c r="B178" s="49" t="s">
        <v>698</v>
      </c>
      <c r="C178" s="50" t="s">
        <v>452</v>
      </c>
      <c r="D178" s="51">
        <v>172336816.25999999</v>
      </c>
      <c r="E178" s="51">
        <v>21691817.190000001</v>
      </c>
      <c r="F178" s="51">
        <v>3436165.65</v>
      </c>
      <c r="G178" s="51">
        <v>18307958.100000001</v>
      </c>
    </row>
    <row r="179" spans="1:7" ht="12.25" customHeight="1" x14ac:dyDescent="0.25">
      <c r="A179" s="49" t="s">
        <v>219</v>
      </c>
      <c r="B179" s="49" t="s">
        <v>699</v>
      </c>
      <c r="C179" s="50" t="s">
        <v>454</v>
      </c>
      <c r="D179" s="51">
        <v>289892259.02999997</v>
      </c>
      <c r="E179" s="51">
        <v>43400418.609999992</v>
      </c>
      <c r="F179" s="51">
        <v>12211978.709999999</v>
      </c>
      <c r="G179" s="51">
        <v>31188439.900000002</v>
      </c>
    </row>
    <row r="180" spans="1:7" ht="12.25" customHeight="1" x14ac:dyDescent="0.25">
      <c r="A180" s="49" t="s">
        <v>223</v>
      </c>
      <c r="B180" s="49" t="s">
        <v>700</v>
      </c>
      <c r="C180" s="50" t="s">
        <v>456</v>
      </c>
      <c r="D180" s="51">
        <v>3833864808.27</v>
      </c>
      <c r="E180" s="51">
        <v>422576948.54000002</v>
      </c>
      <c r="F180" s="51">
        <v>24689340.52</v>
      </c>
      <c r="G180" s="51">
        <v>397887608.02000004</v>
      </c>
    </row>
    <row r="181" spans="1:7" ht="13.4" customHeight="1" x14ac:dyDescent="0.25">
      <c r="A181" s="49" t="s">
        <v>227</v>
      </c>
      <c r="B181" s="49" t="s">
        <v>701</v>
      </c>
      <c r="C181" s="50" t="s">
        <v>458</v>
      </c>
      <c r="D181" s="51">
        <v>1405540608</v>
      </c>
      <c r="E181" s="51">
        <v>203802775.49000001</v>
      </c>
      <c r="F181" s="51">
        <v>70017688.289999977</v>
      </c>
      <c r="G181" s="51">
        <v>133785087.20000002</v>
      </c>
    </row>
    <row r="182" spans="1:7" ht="13.4" customHeight="1" x14ac:dyDescent="0.25">
      <c r="A182" s="49" t="s">
        <v>230</v>
      </c>
      <c r="B182" s="49" t="s">
        <v>702</v>
      </c>
      <c r="C182" s="50" t="s">
        <v>460</v>
      </c>
      <c r="D182" s="51">
        <v>4914338553.7000008</v>
      </c>
      <c r="E182" s="51">
        <v>547851044.79999971</v>
      </c>
      <c r="F182" s="51">
        <v>43787455.660000004</v>
      </c>
      <c r="G182" s="51">
        <v>504063589.13999999</v>
      </c>
    </row>
    <row r="183" spans="1:7" ht="13.4" customHeight="1" x14ac:dyDescent="0.25">
      <c r="A183" s="49" t="s">
        <v>233</v>
      </c>
      <c r="B183" s="49" t="s">
        <v>703</v>
      </c>
      <c r="C183" s="50" t="s">
        <v>462</v>
      </c>
      <c r="D183" s="51">
        <v>3023533506.9699998</v>
      </c>
      <c r="E183" s="51">
        <v>327596632.21999991</v>
      </c>
      <c r="F183" s="51">
        <v>34077100.729999997</v>
      </c>
      <c r="G183" s="51">
        <v>293519531.48999995</v>
      </c>
    </row>
    <row r="184" spans="1:7" ht="13.4" customHeight="1" x14ac:dyDescent="0.25">
      <c r="A184" s="49" t="s">
        <v>240</v>
      </c>
      <c r="B184" s="49" t="s">
        <v>463</v>
      </c>
      <c r="C184" s="50" t="s">
        <v>398</v>
      </c>
      <c r="D184" s="51">
        <v>29741881487.349998</v>
      </c>
      <c r="E184" s="51">
        <v>3491200754.9599996</v>
      </c>
      <c r="F184" s="51">
        <v>364238298.06999999</v>
      </c>
      <c r="G184" s="51">
        <v>3126962456.8899999</v>
      </c>
    </row>
    <row r="185" spans="1:7" ht="13.4" customHeight="1" x14ac:dyDescent="0.25">
      <c r="A185" s="49" t="s">
        <v>704</v>
      </c>
      <c r="B185" s="49" t="s">
        <v>705</v>
      </c>
      <c r="C185" s="50" t="s">
        <v>426</v>
      </c>
      <c r="D185" s="51">
        <v>2544878751.2399998</v>
      </c>
      <c r="E185" s="51">
        <v>266771338.41</v>
      </c>
      <c r="F185" s="51">
        <v>5605031.6600000001</v>
      </c>
      <c r="G185" s="51">
        <v>261166306.75</v>
      </c>
    </row>
    <row r="186" spans="1:7" ht="13.4" customHeight="1" x14ac:dyDescent="0.25">
      <c r="A186" s="49" t="s">
        <v>706</v>
      </c>
      <c r="B186" s="49" t="s">
        <v>707</v>
      </c>
      <c r="C186" s="50" t="s">
        <v>428</v>
      </c>
      <c r="D186" s="51">
        <v>4928214019.3999996</v>
      </c>
      <c r="E186" s="51">
        <v>613768714.01000023</v>
      </c>
      <c r="F186" s="51">
        <v>69079383.060000002</v>
      </c>
      <c r="G186" s="51">
        <v>544689330.95000017</v>
      </c>
    </row>
    <row r="187" spans="1:7" ht="13.4" customHeight="1" x14ac:dyDescent="0.25">
      <c r="A187" s="49" t="s">
        <v>708</v>
      </c>
      <c r="B187" s="49" t="s">
        <v>709</v>
      </c>
      <c r="C187" s="50" t="s">
        <v>430</v>
      </c>
      <c r="D187" s="51">
        <v>416960649.92000002</v>
      </c>
      <c r="E187" s="51">
        <v>58313895.399999999</v>
      </c>
      <c r="F187" s="51">
        <v>2837908.0699999994</v>
      </c>
      <c r="G187" s="51">
        <v>55475987.330000013</v>
      </c>
    </row>
    <row r="188" spans="1:7" ht="13.4" customHeight="1" x14ac:dyDescent="0.25">
      <c r="A188" s="49" t="s">
        <v>710</v>
      </c>
      <c r="B188" s="49" t="s">
        <v>711</v>
      </c>
      <c r="C188" s="50" t="s">
        <v>432</v>
      </c>
      <c r="D188" s="51">
        <v>231813280.02000001</v>
      </c>
      <c r="E188" s="51">
        <v>32771410.390000004</v>
      </c>
      <c r="F188" s="51">
        <v>6195565.1600000001</v>
      </c>
      <c r="G188" s="51">
        <v>26575845.230000008</v>
      </c>
    </row>
    <row r="189" spans="1:7" ht="13.4" customHeight="1" x14ac:dyDescent="0.25">
      <c r="A189" s="49" t="s">
        <v>712</v>
      </c>
      <c r="B189" s="49" t="s">
        <v>713</v>
      </c>
      <c r="C189" s="50" t="s">
        <v>434</v>
      </c>
      <c r="D189" s="51">
        <v>15559357</v>
      </c>
      <c r="E189" s="51">
        <v>2620002.1800000002</v>
      </c>
      <c r="F189" s="51">
        <v>63871.909999999996</v>
      </c>
      <c r="G189" s="51">
        <v>2556130.2700000009</v>
      </c>
    </row>
    <row r="190" spans="1:7" ht="13.4" customHeight="1" x14ac:dyDescent="0.25">
      <c r="A190" s="49" t="s">
        <v>714</v>
      </c>
      <c r="B190" s="49" t="s">
        <v>715</v>
      </c>
      <c r="C190" s="50" t="s">
        <v>436</v>
      </c>
      <c r="D190" s="51">
        <v>933356664.90999997</v>
      </c>
      <c r="E190" s="51">
        <v>108847388.45999999</v>
      </c>
      <c r="F190" s="51">
        <v>4427482</v>
      </c>
      <c r="G190" s="51">
        <v>104419906.45999999</v>
      </c>
    </row>
    <row r="191" spans="1:7" ht="13.4" customHeight="1" x14ac:dyDescent="0.25">
      <c r="A191" s="49" t="s">
        <v>716</v>
      </c>
      <c r="B191" s="49" t="s">
        <v>717</v>
      </c>
      <c r="C191" s="50" t="s">
        <v>438</v>
      </c>
      <c r="D191" s="51">
        <v>344667545.5</v>
      </c>
      <c r="E191" s="51">
        <v>49493849.74000001</v>
      </c>
      <c r="F191" s="51">
        <v>4317849.0900000008</v>
      </c>
      <c r="G191" s="51">
        <v>45176000.649999999</v>
      </c>
    </row>
    <row r="192" spans="1:7" ht="13.4" customHeight="1" x14ac:dyDescent="0.25">
      <c r="A192" s="49" t="s">
        <v>718</v>
      </c>
      <c r="B192" s="49" t="s">
        <v>719</v>
      </c>
      <c r="C192" s="50" t="s">
        <v>440</v>
      </c>
      <c r="D192" s="51">
        <v>361582982.92000002</v>
      </c>
      <c r="E192" s="51">
        <v>60517759.249999993</v>
      </c>
      <c r="F192" s="51">
        <v>1555932.19</v>
      </c>
      <c r="G192" s="51">
        <v>58961827.060000002</v>
      </c>
    </row>
    <row r="193" spans="1:7" ht="13.4" customHeight="1" x14ac:dyDescent="0.25">
      <c r="A193" s="49" t="s">
        <v>720</v>
      </c>
      <c r="B193" s="49" t="s">
        <v>721</v>
      </c>
      <c r="C193" s="50" t="s">
        <v>444</v>
      </c>
      <c r="D193" s="51">
        <v>6221797586.8100004</v>
      </c>
      <c r="E193" s="51">
        <v>774729954.38999999</v>
      </c>
      <c r="F193" s="51">
        <v>77888586.060000002</v>
      </c>
      <c r="G193" s="51">
        <v>696841368.33000004</v>
      </c>
    </row>
    <row r="194" spans="1:7" ht="13.4" customHeight="1" x14ac:dyDescent="0.25">
      <c r="A194" s="49" t="s">
        <v>722</v>
      </c>
      <c r="B194" s="49" t="s">
        <v>721</v>
      </c>
      <c r="C194" s="50" t="s">
        <v>446</v>
      </c>
      <c r="D194" s="51">
        <v>1010356912.86</v>
      </c>
      <c r="E194" s="51">
        <v>151603065.04000002</v>
      </c>
      <c r="F194" s="51">
        <v>10589405.42</v>
      </c>
      <c r="G194" s="51">
        <v>141013659.62</v>
      </c>
    </row>
    <row r="195" spans="1:7" ht="13.4" customHeight="1" x14ac:dyDescent="0.25">
      <c r="A195" s="49" t="s">
        <v>723</v>
      </c>
      <c r="B195" s="49" t="s">
        <v>724</v>
      </c>
      <c r="C195" s="50" t="s">
        <v>448</v>
      </c>
      <c r="D195" s="51">
        <v>5978814030.96</v>
      </c>
      <c r="E195" s="51">
        <v>677022733.98999977</v>
      </c>
      <c r="F195" s="51">
        <v>75397143.070000008</v>
      </c>
      <c r="G195" s="51">
        <v>601625590.91999996</v>
      </c>
    </row>
    <row r="196" spans="1:7" ht="13.4" customHeight="1" x14ac:dyDescent="0.25">
      <c r="A196" s="49" t="s">
        <v>725</v>
      </c>
      <c r="B196" s="49" t="s">
        <v>726</v>
      </c>
      <c r="C196" s="50" t="s">
        <v>450</v>
      </c>
      <c r="D196" s="51">
        <v>336979100.25000006</v>
      </c>
      <c r="E196" s="51">
        <v>52624101.520000003</v>
      </c>
      <c r="F196" s="51">
        <v>5211329.07</v>
      </c>
      <c r="G196" s="51">
        <v>47412772.45000001</v>
      </c>
    </row>
    <row r="197" spans="1:7" ht="13.4" customHeight="1" x14ac:dyDescent="0.25">
      <c r="A197" s="49" t="s">
        <v>727</v>
      </c>
      <c r="B197" s="49" t="s">
        <v>728</v>
      </c>
      <c r="C197" s="50" t="s">
        <v>452</v>
      </c>
      <c r="D197" s="51">
        <v>172336816.25999999</v>
      </c>
      <c r="E197" s="51">
        <v>21691817.190000001</v>
      </c>
      <c r="F197" s="51">
        <v>3436165.65</v>
      </c>
      <c r="G197" s="51">
        <v>18307958.100000001</v>
      </c>
    </row>
    <row r="198" spans="1:7" ht="12.25" customHeight="1" x14ac:dyDescent="0.25">
      <c r="A198" s="49" t="s">
        <v>729</v>
      </c>
      <c r="B198" s="49" t="s">
        <v>730</v>
      </c>
      <c r="C198" s="50" t="s">
        <v>454</v>
      </c>
      <c r="D198" s="51">
        <v>289892259.02999997</v>
      </c>
      <c r="E198" s="51">
        <v>43400418.609999992</v>
      </c>
      <c r="F198" s="51">
        <v>12211978.709999999</v>
      </c>
      <c r="G198" s="51">
        <v>31188439.900000002</v>
      </c>
    </row>
    <row r="199" spans="1:7" ht="12.25" customHeight="1" x14ac:dyDescent="0.25">
      <c r="A199" s="49" t="s">
        <v>731</v>
      </c>
      <c r="B199" s="49" t="s">
        <v>732</v>
      </c>
      <c r="C199" s="50" t="s">
        <v>456</v>
      </c>
      <c r="D199" s="51">
        <v>3833864808.27</v>
      </c>
      <c r="E199" s="51">
        <v>422576948.54000002</v>
      </c>
      <c r="F199" s="51">
        <v>24689340.52</v>
      </c>
      <c r="G199" s="51">
        <v>397887608.02000004</v>
      </c>
    </row>
    <row r="200" spans="1:7" ht="12.25" customHeight="1" x14ac:dyDescent="0.25">
      <c r="A200" s="49" t="s">
        <v>733</v>
      </c>
      <c r="B200" s="49" t="s">
        <v>734</v>
      </c>
      <c r="C200" s="50" t="s">
        <v>458</v>
      </c>
      <c r="D200" s="51">
        <v>1405540608</v>
      </c>
      <c r="E200" s="51">
        <v>203802775.49000001</v>
      </c>
      <c r="F200" s="51">
        <v>70017688.289999977</v>
      </c>
      <c r="G200" s="51">
        <v>133785087.20000002</v>
      </c>
    </row>
    <row r="201" spans="1:7" ht="12.25" customHeight="1" x14ac:dyDescent="0.25">
      <c r="A201" s="49" t="s">
        <v>735</v>
      </c>
      <c r="B201" s="49" t="s">
        <v>736</v>
      </c>
      <c r="C201" s="50" t="s">
        <v>460</v>
      </c>
      <c r="D201" s="51">
        <v>4914338553.7000008</v>
      </c>
      <c r="E201" s="51">
        <v>547851044.79999971</v>
      </c>
      <c r="F201" s="51">
        <v>43787455.660000004</v>
      </c>
      <c r="G201" s="51">
        <v>504063589.13999999</v>
      </c>
    </row>
    <row r="202" spans="1:7" ht="12.25" customHeight="1" x14ac:dyDescent="0.25">
      <c r="A202" s="49" t="s">
        <v>737</v>
      </c>
      <c r="B202" s="49" t="s">
        <v>738</v>
      </c>
      <c r="C202" s="50" t="s">
        <v>462</v>
      </c>
      <c r="D202" s="51">
        <v>3023533506.9699998</v>
      </c>
      <c r="E202" s="51">
        <v>327596632.21999991</v>
      </c>
      <c r="F202" s="51">
        <v>34077100.729999997</v>
      </c>
      <c r="G202" s="51">
        <v>293519531.48999995</v>
      </c>
    </row>
    <row r="203" spans="1:7" ht="12.25" customHeight="1" x14ac:dyDescent="0.25">
      <c r="A203" s="49" t="s">
        <v>181</v>
      </c>
      <c r="B203" s="49" t="s">
        <v>739</v>
      </c>
      <c r="C203" s="50" t="s">
        <v>426</v>
      </c>
      <c r="D203" s="51">
        <v>2538296262.2399998</v>
      </c>
      <c r="E203" s="51">
        <v>265636127.10000002</v>
      </c>
      <c r="F203" s="51">
        <v>5641320.6600000001</v>
      </c>
      <c r="G203" s="51">
        <v>259994806.44</v>
      </c>
    </row>
    <row r="204" spans="1:7" ht="12.25" customHeight="1" x14ac:dyDescent="0.25">
      <c r="A204" s="49" t="s">
        <v>183</v>
      </c>
      <c r="B204" s="49" t="s">
        <v>740</v>
      </c>
      <c r="C204" s="50" t="s">
        <v>741</v>
      </c>
      <c r="D204" s="51">
        <v>4927227889.3999996</v>
      </c>
      <c r="E204" s="51">
        <v>613604975.74000013</v>
      </c>
      <c r="F204" s="51">
        <v>69043094.060000002</v>
      </c>
      <c r="G204" s="51">
        <v>544561881.68000019</v>
      </c>
    </row>
    <row r="205" spans="1:7" ht="12.25" customHeight="1" x14ac:dyDescent="0.25">
      <c r="A205" s="49" t="s">
        <v>187</v>
      </c>
      <c r="B205" s="49" t="s">
        <v>742</v>
      </c>
      <c r="C205" s="50" t="s">
        <v>430</v>
      </c>
      <c r="D205" s="51">
        <v>416960649.92000002</v>
      </c>
      <c r="E205" s="51">
        <v>58313895.399999999</v>
      </c>
      <c r="F205" s="51">
        <v>2837908.0699999994</v>
      </c>
      <c r="G205" s="51">
        <v>55475987.330000013</v>
      </c>
    </row>
    <row r="206" spans="1:7" ht="12.25" customHeight="1" x14ac:dyDescent="0.25">
      <c r="A206" s="49" t="s">
        <v>190</v>
      </c>
      <c r="B206" s="49" t="s">
        <v>743</v>
      </c>
      <c r="C206" s="50" t="s">
        <v>432</v>
      </c>
      <c r="D206" s="51">
        <v>231813280.02000001</v>
      </c>
      <c r="E206" s="51">
        <v>32771410.390000004</v>
      </c>
      <c r="F206" s="51">
        <v>6195565.1600000001</v>
      </c>
      <c r="G206" s="51">
        <v>26575845.230000008</v>
      </c>
    </row>
    <row r="207" spans="1:7" ht="12.25" customHeight="1" x14ac:dyDescent="0.25">
      <c r="A207" s="49" t="s">
        <v>193</v>
      </c>
      <c r="B207" s="49" t="s">
        <v>744</v>
      </c>
      <c r="C207" s="50" t="s">
        <v>434</v>
      </c>
      <c r="D207" s="51">
        <v>15559357</v>
      </c>
      <c r="E207" s="51">
        <v>2620002.1800000002</v>
      </c>
      <c r="F207" s="51">
        <v>63871.909999999996</v>
      </c>
      <c r="G207" s="51">
        <v>2556130.2700000009</v>
      </c>
    </row>
    <row r="208" spans="1:7" ht="12.25" customHeight="1" x14ac:dyDescent="0.25">
      <c r="A208" s="49" t="s">
        <v>196</v>
      </c>
      <c r="B208" s="49" t="s">
        <v>745</v>
      </c>
      <c r="C208" s="50" t="s">
        <v>436</v>
      </c>
      <c r="D208" s="51">
        <v>933356664.90999997</v>
      </c>
      <c r="E208" s="51">
        <v>108847388.45999999</v>
      </c>
      <c r="F208" s="51">
        <v>4427482</v>
      </c>
      <c r="G208" s="51">
        <v>104419906.45999999</v>
      </c>
    </row>
    <row r="209" spans="1:7" ht="12.25" customHeight="1" x14ac:dyDescent="0.25">
      <c r="A209" s="49" t="s">
        <v>199</v>
      </c>
      <c r="B209" s="49" t="s">
        <v>746</v>
      </c>
      <c r="C209" s="50" t="s">
        <v>438</v>
      </c>
      <c r="D209" s="51">
        <v>344667545.5</v>
      </c>
      <c r="E209" s="51">
        <v>49493849.74000001</v>
      </c>
      <c r="F209" s="51">
        <v>4317849.0900000008</v>
      </c>
      <c r="G209" s="51">
        <v>45176000.649999999</v>
      </c>
    </row>
    <row r="210" spans="1:7" ht="12.25" customHeight="1" x14ac:dyDescent="0.25">
      <c r="A210" s="49" t="s">
        <v>202</v>
      </c>
      <c r="B210" s="49" t="s">
        <v>747</v>
      </c>
      <c r="C210" s="50" t="s">
        <v>440</v>
      </c>
      <c r="D210" s="51">
        <v>361582982.92000002</v>
      </c>
      <c r="E210" s="51">
        <v>60517759.249999993</v>
      </c>
      <c r="F210" s="51">
        <v>1555932.19</v>
      </c>
      <c r="G210" s="51">
        <v>58961827.060000002</v>
      </c>
    </row>
    <row r="211" spans="1:7" ht="12.25" customHeight="1" x14ac:dyDescent="0.25">
      <c r="A211" s="49" t="s">
        <v>205</v>
      </c>
      <c r="B211" s="49" t="s">
        <v>748</v>
      </c>
      <c r="C211" s="50" t="s">
        <v>444</v>
      </c>
      <c r="D211" s="51">
        <v>6221797586.8100004</v>
      </c>
      <c r="E211" s="51">
        <v>774729954.38999999</v>
      </c>
      <c r="F211" s="51">
        <v>77888586.060000002</v>
      </c>
      <c r="G211" s="51">
        <v>696841368.33000004</v>
      </c>
    </row>
    <row r="212" spans="1:7" ht="12.25" customHeight="1" x14ac:dyDescent="0.25">
      <c r="A212" s="49" t="s">
        <v>208</v>
      </c>
      <c r="B212" s="49" t="s">
        <v>748</v>
      </c>
      <c r="C212" s="50" t="s">
        <v>446</v>
      </c>
      <c r="D212" s="51">
        <v>1010356912.86</v>
      </c>
      <c r="E212" s="51">
        <v>151603065.04000002</v>
      </c>
      <c r="F212" s="51">
        <v>10589405.42</v>
      </c>
      <c r="G212" s="51">
        <v>141013659.62</v>
      </c>
    </row>
    <row r="213" spans="1:7" ht="12.25" customHeight="1" x14ac:dyDescent="0.25">
      <c r="A213" s="49" t="s">
        <v>211</v>
      </c>
      <c r="B213" s="49" t="s">
        <v>749</v>
      </c>
      <c r="C213" s="50" t="s">
        <v>448</v>
      </c>
      <c r="D213" s="51">
        <v>5978814030.96</v>
      </c>
      <c r="E213" s="51">
        <v>677022733.98999977</v>
      </c>
      <c r="F213" s="51">
        <v>75397143.070000008</v>
      </c>
      <c r="G213" s="51">
        <v>601625590.91999996</v>
      </c>
    </row>
    <row r="214" spans="1:7" ht="12.25" customHeight="1" x14ac:dyDescent="0.25">
      <c r="A214" s="49" t="s">
        <v>214</v>
      </c>
      <c r="B214" s="49" t="s">
        <v>750</v>
      </c>
      <c r="C214" s="50" t="s">
        <v>450</v>
      </c>
      <c r="D214" s="51">
        <v>336979100.25000006</v>
      </c>
      <c r="E214" s="51">
        <v>52624101.520000003</v>
      </c>
      <c r="F214" s="51">
        <v>5211329.07</v>
      </c>
      <c r="G214" s="51">
        <v>47412772.45000001</v>
      </c>
    </row>
    <row r="215" spans="1:7" ht="12.25" customHeight="1" x14ac:dyDescent="0.25">
      <c r="A215" s="49" t="s">
        <v>217</v>
      </c>
      <c r="B215" s="49" t="s">
        <v>751</v>
      </c>
      <c r="C215" s="50" t="s">
        <v>452</v>
      </c>
      <c r="D215" s="51">
        <v>172336816.25999999</v>
      </c>
      <c r="E215" s="51">
        <v>21691817.190000001</v>
      </c>
      <c r="F215" s="51">
        <v>3436165.65</v>
      </c>
      <c r="G215" s="51">
        <v>18307958.100000001</v>
      </c>
    </row>
    <row r="216" spans="1:7" ht="12.25" customHeight="1" x14ac:dyDescent="0.25">
      <c r="A216" s="49" t="s">
        <v>220</v>
      </c>
      <c r="B216" s="49" t="s">
        <v>752</v>
      </c>
      <c r="C216" s="50" t="s">
        <v>454</v>
      </c>
      <c r="D216" s="51">
        <v>289892259.02999997</v>
      </c>
      <c r="E216" s="51">
        <v>43400418.609999992</v>
      </c>
      <c r="F216" s="51">
        <v>12211978.709999999</v>
      </c>
      <c r="G216" s="51">
        <v>31188439.900000002</v>
      </c>
    </row>
    <row r="217" spans="1:7" ht="12.25" customHeight="1" x14ac:dyDescent="0.25">
      <c r="A217" s="49" t="s">
        <v>222</v>
      </c>
      <c r="B217" s="49" t="s">
        <v>753</v>
      </c>
      <c r="C217" s="50" t="s">
        <v>456</v>
      </c>
      <c r="D217" s="51">
        <v>3833864808.27</v>
      </c>
      <c r="E217" s="51">
        <v>422576948.54000002</v>
      </c>
      <c r="F217" s="51">
        <v>24689340.52</v>
      </c>
      <c r="G217" s="51">
        <v>397887608.02000004</v>
      </c>
    </row>
    <row r="218" spans="1:7" ht="12.25" customHeight="1" x14ac:dyDescent="0.25">
      <c r="A218" s="49" t="s">
        <v>228</v>
      </c>
      <c r="B218" s="49" t="s">
        <v>754</v>
      </c>
      <c r="C218" s="50" t="s">
        <v>458</v>
      </c>
      <c r="D218" s="51">
        <v>1405540608</v>
      </c>
      <c r="E218" s="51">
        <v>203802775.49000001</v>
      </c>
      <c r="F218" s="51">
        <v>70017688.289999977</v>
      </c>
      <c r="G218" s="51">
        <v>133785087.20000002</v>
      </c>
    </row>
    <row r="219" spans="1:7" ht="12.25" customHeight="1" x14ac:dyDescent="0.25">
      <c r="A219" s="49" t="s">
        <v>231</v>
      </c>
      <c r="B219" s="49" t="s">
        <v>755</v>
      </c>
      <c r="C219" s="50" t="s">
        <v>460</v>
      </c>
      <c r="D219" s="51">
        <v>4914338553.7000008</v>
      </c>
      <c r="E219" s="51">
        <v>547851044.79999971</v>
      </c>
      <c r="F219" s="51">
        <v>43787455.660000004</v>
      </c>
      <c r="G219" s="51">
        <v>504063589.13999999</v>
      </c>
    </row>
    <row r="220" spans="1:7" ht="12.25" customHeight="1" x14ac:dyDescent="0.25">
      <c r="A220" s="49" t="s">
        <v>234</v>
      </c>
      <c r="B220" s="49" t="s">
        <v>756</v>
      </c>
      <c r="C220" s="50" t="s">
        <v>462</v>
      </c>
      <c r="D220" s="51">
        <v>3023533506.9699998</v>
      </c>
      <c r="E220" s="51">
        <v>327596632.21999991</v>
      </c>
      <c r="F220" s="51">
        <v>34077100.729999997</v>
      </c>
      <c r="G220" s="51">
        <v>293519531.48999995</v>
      </c>
    </row>
  </sheetData>
  <pageMargins left="0.25" right="0.25" top="0.25" bottom="0.2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County, Cities, Schools, FDs</vt:lpstr>
      <vt:lpstr>Special Districts</vt:lpstr>
      <vt:lpstr>2023 Feb Abstract filtrd by TA</vt:lpstr>
      <vt:lpstr>22 Feb Abstract Filtered by TA</vt:lpstr>
      <vt:lpstr>'County, Cities, Schools, FDs'!Print_Titles</vt:lpstr>
      <vt:lpstr>'Special Districts'!Print_Titles</vt:lpstr>
    </vt:vector>
  </TitlesOfParts>
  <Company>AZDOR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Teller, Darlene A</dc:creator>
  <cp:lastModifiedBy>Bridgette Alwin</cp:lastModifiedBy>
  <cp:lastPrinted>2023-08-09T20:25:33Z</cp:lastPrinted>
  <dcterms:created xsi:type="dcterms:W3CDTF">2021-08-24T16:19:48Z</dcterms:created>
  <dcterms:modified xsi:type="dcterms:W3CDTF">2023-08-11T18:57:34Z</dcterms:modified>
  <cp:contentStatus/>
</cp:coreProperties>
</file>